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comments28.xml" ContentType="application/vnd.openxmlformats-officedocument.spreadsheetml.comments+xml"/>
  <Override PartName="/xl/comments29.xml" ContentType="application/vnd.openxmlformats-officedocument.spreadsheetml.comments+xml"/>
  <Override PartName="/xl/comments30.xml" ContentType="application/vnd.openxmlformats-officedocument.spreadsheetml.comments+xml"/>
  <Override PartName="/xl/comments31.xml" ContentType="application/vnd.openxmlformats-officedocument.spreadsheetml.comments+xml"/>
  <Override PartName="/xl/comments32.xml" ContentType="application/vnd.openxmlformats-officedocument.spreadsheetml.comments+xml"/>
  <Override PartName="/xl/comments33.xml" ContentType="application/vnd.openxmlformats-officedocument.spreadsheetml.comments+xml"/>
  <Override PartName="/xl/comments3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mc:AlternateContent xmlns:mc="http://schemas.openxmlformats.org/markup-compatibility/2006">
    <mc:Choice Requires="x15">
      <x15ac:absPath xmlns:x15ac="http://schemas.microsoft.com/office/spreadsheetml/2010/11/ac" url="C:\Users\Adriana Vázquez\Desktop\"/>
    </mc:Choice>
  </mc:AlternateContent>
  <xr:revisionPtr revIDLastSave="0" documentId="13_ncr:1_{0F90BFCB-4E51-4A7F-B173-7B9124782607}" xr6:coauthVersionLast="45" xr6:coauthVersionMax="45" xr10:uidLastSave="{00000000-0000-0000-0000-000000000000}"/>
  <bookViews>
    <workbookView xWindow="-120" yWindow="-120" windowWidth="20730" windowHeight="11160" tabRatio="829" xr2:uid="{00000000-000D-0000-FFFF-FFFF00000000}"/>
  </bookViews>
  <sheets>
    <sheet name="Nota metodológica" sheetId="48" r:id="rId1"/>
    <sheet name="Medios Nacionales" sheetId="1" r:id="rId2"/>
    <sheet name="Ags" sheetId="12" r:id="rId3"/>
    <sheet name="BC" sheetId="13" r:id="rId4"/>
    <sheet name="BCS" sheetId="14" r:id="rId5"/>
    <sheet name="Camp" sheetId="15" r:id="rId6"/>
    <sheet name="Chih" sheetId="46" r:id="rId7"/>
    <sheet name="Coah" sheetId="16" r:id="rId8"/>
    <sheet name="Col" sheetId="17" r:id="rId9"/>
    <sheet name="Chis" sheetId="18" r:id="rId10"/>
    <sheet name="CDMX" sheetId="19" r:id="rId11"/>
    <sheet name="Dgo" sheetId="20" r:id="rId12"/>
    <sheet name="Gto" sheetId="21" r:id="rId13"/>
    <sheet name="Gro" sheetId="22" r:id="rId14"/>
    <sheet name="Hgo" sheetId="23" r:id="rId15"/>
    <sheet name="Jal" sheetId="24" r:id="rId16"/>
    <sheet name="Mex" sheetId="25" r:id="rId17"/>
    <sheet name="Mich" sheetId="26" r:id="rId18"/>
    <sheet name="Mor" sheetId="27" r:id="rId19"/>
    <sheet name="Nay" sheetId="28" r:id="rId20"/>
    <sheet name="NL" sheetId="29" r:id="rId21"/>
    <sheet name="Oaxaca" sheetId="30" r:id="rId22"/>
    <sheet name="Pue" sheetId="31" r:id="rId23"/>
    <sheet name="Qro" sheetId="32" r:id="rId24"/>
    <sheet name="Q_Roo" sheetId="33" r:id="rId25"/>
    <sheet name="SLP" sheetId="34" r:id="rId26"/>
    <sheet name="Sin" sheetId="35" r:id="rId27"/>
    <sheet name="Son" sheetId="36" r:id="rId28"/>
    <sheet name="Tab" sheetId="37" r:id="rId29"/>
    <sheet name="Tamps" sheetId="38" r:id="rId30"/>
    <sheet name="Tlax" sheetId="39" r:id="rId31"/>
    <sheet name="Ver" sheetId="40" r:id="rId32"/>
    <sheet name="Yuc" sheetId="41" r:id="rId33"/>
    <sheet name="Zac" sheetId="42" r:id="rId34"/>
    <sheet name="NA" sheetId="45" r:id="rId35"/>
  </sheets>
  <externalReferences>
    <externalReference r:id="rId36"/>
    <externalReference r:id="rId37"/>
  </externalReferences>
  <definedNames>
    <definedName name="_xlnm._FilterDatabase" localSheetId="1" hidden="1">'Medios Nacionales'!$O$1:$O$1000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257" i="1" l="1"/>
  <c r="R256" i="1"/>
  <c r="R255" i="1"/>
  <c r="R254" i="1"/>
  <c r="R253" i="1"/>
  <c r="R252" i="1"/>
  <c r="R251" i="1"/>
  <c r="R11" i="41" l="1"/>
  <c r="R7" i="37"/>
  <c r="P8" i="36"/>
  <c r="Q6" i="35"/>
  <c r="R4" i="35"/>
  <c r="P15" i="34"/>
  <c r="O15" i="34"/>
  <c r="R13" i="34"/>
  <c r="N15" i="34" s="1"/>
  <c r="Q7" i="32"/>
  <c r="R13" i="31"/>
  <c r="S13" i="31" s="1"/>
  <c r="R14" i="30"/>
  <c r="R15" i="30" s="1"/>
  <c r="R16" i="30"/>
  <c r="R7" i="29"/>
  <c r="L11" i="26"/>
  <c r="Q10" i="26"/>
  <c r="Q17" i="25"/>
  <c r="Q9" i="24"/>
  <c r="R10" i="23"/>
  <c r="Q7" i="22"/>
  <c r="R13" i="21"/>
  <c r="Q8" i="20"/>
  <c r="M20" i="19"/>
  <c r="R8" i="18"/>
  <c r="R9" i="18"/>
  <c r="R6" i="17"/>
  <c r="R11" i="16"/>
  <c r="R12" i="16" s="1"/>
  <c r="Q11" i="46"/>
  <c r="O11" i="46"/>
  <c r="N11" i="46"/>
  <c r="R10" i="46"/>
  <c r="P11" i="46" s="1"/>
  <c r="R9" i="46"/>
  <c r="R12" i="14"/>
  <c r="R47" i="13"/>
  <c r="R46" i="13"/>
  <c r="P18" i="40"/>
  <c r="R17" i="40"/>
  <c r="R15" i="40"/>
  <c r="R16" i="40" s="1"/>
  <c r="R8" i="38"/>
  <c r="R14" i="34"/>
  <c r="P11" i="33"/>
  <c r="S15" i="31"/>
  <c r="R12" i="23"/>
  <c r="R11" i="15"/>
  <c r="P12" i="33"/>
  <c r="O13" i="33" s="1"/>
  <c r="R11" i="46" l="1"/>
  <c r="M13" i="33"/>
  <c r="N13" i="33"/>
  <c r="Q15" i="34"/>
  <c r="R16" i="31"/>
  <c r="O16" i="31"/>
  <c r="Q16" i="31"/>
  <c r="P13" i="33"/>
  <c r="S16" i="31" l="1"/>
  <c r="Q9" i="20" l="1"/>
  <c r="Q12" i="41" l="1"/>
  <c r="P13" i="41" s="1"/>
  <c r="Q18" i="40"/>
  <c r="O18" i="40"/>
  <c r="N18" i="40"/>
  <c r="M18" i="40"/>
  <c r="P7" i="42"/>
  <c r="Q7" i="42" s="1"/>
  <c r="Q6" i="42"/>
  <c r="P6" i="39"/>
  <c r="O7" i="39"/>
  <c r="P7" i="39" s="1"/>
  <c r="R10" i="38"/>
  <c r="R9" i="38"/>
  <c r="Q7" i="37"/>
  <c r="Q8" i="37"/>
  <c r="O9" i="36"/>
  <c r="N9" i="36"/>
  <c r="M9" i="36"/>
  <c r="P9" i="36" s="1"/>
  <c r="R15" i="34"/>
  <c r="R8" i="27"/>
  <c r="Q13" i="23"/>
  <c r="P13" i="23"/>
  <c r="O13" i="23"/>
  <c r="N13" i="23"/>
  <c r="R13" i="23" s="1"/>
  <c r="P14" i="21"/>
  <c r="K22" i="19"/>
  <c r="J21" i="19"/>
  <c r="R8" i="17"/>
  <c r="Q9" i="17"/>
  <c r="R13" i="15"/>
  <c r="R13" i="16"/>
  <c r="M14" i="14"/>
  <c r="Q14" i="14" s="1"/>
  <c r="N15" i="14"/>
  <c r="O15" i="14"/>
  <c r="P15" i="14"/>
  <c r="N47" i="13"/>
  <c r="P9" i="37" l="1"/>
  <c r="N9" i="37"/>
  <c r="J22" i="19"/>
  <c r="M21" i="19"/>
  <c r="M15" i="14"/>
  <c r="Q15" i="14" s="1"/>
  <c r="R18" i="40"/>
  <c r="K49" i="13"/>
  <c r="L49" i="13"/>
  <c r="M49" i="13"/>
  <c r="H48" i="13"/>
  <c r="R258" i="1" s="1"/>
  <c r="J49" i="13"/>
  <c r="I49" i="13"/>
  <c r="L22" i="19"/>
  <c r="M22" i="19" s="1"/>
  <c r="O9" i="37"/>
  <c r="R7" i="17"/>
  <c r="O13" i="41"/>
  <c r="Q13" i="41" s="1"/>
  <c r="P9" i="17"/>
  <c r="R9" i="17" s="1"/>
  <c r="Q9" i="37" l="1"/>
  <c r="N48" i="13"/>
  <c r="H49" i="13"/>
  <c r="N49" i="13" s="1"/>
  <c r="R6" i="27"/>
  <c r="R8" i="26"/>
  <c r="R9" i="12"/>
  <c r="R10" i="12" s="1"/>
  <c r="R259" i="1"/>
  <c r="R248" i="1" l="1"/>
  <c r="S258" i="1"/>
  <c r="S257" i="1"/>
  <c r="S256" i="1"/>
  <c r="S252" i="1"/>
  <c r="S251" i="1"/>
  <c r="S254" i="1"/>
  <c r="S253" i="1"/>
  <c r="S255" i="1"/>
  <c r="S14" i="31"/>
  <c r="Q17" i="30"/>
  <c r="P17" i="30"/>
  <c r="N17" i="30"/>
  <c r="O17" i="30"/>
  <c r="Q9" i="27"/>
  <c r="P9" i="27"/>
  <c r="O9" i="27"/>
  <c r="R9" i="27" s="1"/>
  <c r="O12" i="12"/>
  <c r="Q12" i="12"/>
  <c r="P12" i="12"/>
  <c r="N14" i="15"/>
  <c r="O14" i="15"/>
  <c r="Q14" i="15"/>
  <c r="P14" i="15"/>
  <c r="Q11" i="38"/>
  <c r="O11" i="38"/>
  <c r="P11" i="38"/>
  <c r="O14" i="16"/>
  <c r="P14" i="16"/>
  <c r="Q14" i="16"/>
  <c r="M11" i="26"/>
  <c r="O11" i="26"/>
  <c r="N11" i="26"/>
  <c r="P11" i="26"/>
  <c r="Q11" i="41"/>
  <c r="P13" i="21"/>
  <c r="Q6" i="28"/>
  <c r="P7" i="28" s="1"/>
  <c r="Q5" i="28"/>
  <c r="Q8" i="32"/>
  <c r="P9" i="32" s="1"/>
  <c r="Q18" i="25"/>
  <c r="P19" i="25" s="1"/>
  <c r="R8" i="29"/>
  <c r="Q9" i="29" s="1"/>
  <c r="Q10" i="18"/>
  <c r="Q8" i="22"/>
  <c r="P9" i="22" s="1"/>
  <c r="Q10" i="24"/>
  <c r="P11" i="24" s="1"/>
  <c r="P10" i="20"/>
  <c r="Q11" i="26" l="1"/>
  <c r="R11" i="38"/>
  <c r="R17" i="30"/>
  <c r="N10" i="18"/>
  <c r="M9" i="32"/>
  <c r="R14" i="16"/>
  <c r="N9" i="32"/>
  <c r="R14" i="15"/>
  <c r="S259" i="1"/>
  <c r="L15" i="21"/>
  <c r="M15" i="21"/>
  <c r="N15" i="21"/>
  <c r="O15" i="21"/>
  <c r="O7" i="28"/>
  <c r="Q7" i="28" s="1"/>
  <c r="O9" i="32"/>
  <c r="L19" i="25"/>
  <c r="M19" i="25"/>
  <c r="N19" i="25"/>
  <c r="O19" i="25"/>
  <c r="N9" i="29"/>
  <c r="R9" i="29" s="1"/>
  <c r="O9" i="29"/>
  <c r="P9" i="29"/>
  <c r="O10" i="18"/>
  <c r="P10" i="18"/>
  <c r="N9" i="22"/>
  <c r="Q9" i="22" s="1"/>
  <c r="O9" i="22"/>
  <c r="N11" i="24"/>
  <c r="O11" i="24"/>
  <c r="N10" i="20"/>
  <c r="Q10" i="20" s="1"/>
  <c r="O10" i="20"/>
  <c r="Q19" i="25" l="1"/>
  <c r="Q9" i="32"/>
  <c r="R10" i="18"/>
  <c r="Q11" i="24"/>
  <c r="P15"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S2" authorId="0" shapeId="0" xr:uid="{00000000-0006-0000-0100-000001000000}">
      <text>
        <r>
          <rPr>
            <b/>
            <sz val="9"/>
            <color indexed="81"/>
            <rFont val="Tahoma"/>
            <family val="2"/>
          </rPr>
          <t>Windows User:</t>
        </r>
        <r>
          <rPr>
            <sz val="9"/>
            <color indexed="81"/>
            <rFont val="Tahoma"/>
            <family val="2"/>
          </rPr>
          <t xml:space="preserve">
los que tienen el dato se integran
E incluso cuando no hay datos cuantificarlo. </t>
        </r>
      </text>
    </comment>
    <comment ref="T2" authorId="0" shapeId="0" xr:uid="{00000000-0006-0000-0100-000002000000}">
      <text>
        <r>
          <rPr>
            <b/>
            <sz val="9"/>
            <color indexed="81"/>
            <rFont val="Tahoma"/>
            <family val="2"/>
          </rPr>
          <t>Windows User:</t>
        </r>
        <r>
          <rPr>
            <sz val="9"/>
            <color indexed="81"/>
            <rFont val="Tahoma"/>
            <family val="2"/>
          </rPr>
          <t xml:space="preserve">
Agregar no binario. Algo que implique una diversidad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S2" authorId="0" shapeId="0" xr:uid="{00000000-0006-0000-0A00-000001000000}">
      <text>
        <r>
          <rPr>
            <b/>
            <sz val="9"/>
            <color indexed="81"/>
            <rFont val="Tahoma"/>
            <family val="2"/>
          </rPr>
          <t>Windows User:</t>
        </r>
        <r>
          <rPr>
            <sz val="9"/>
            <color indexed="81"/>
            <rFont val="Tahoma"/>
            <family val="2"/>
          </rPr>
          <t xml:space="preserve">
los que tienen el dato se integran
E incluso cuando no hay datos cuantificarlo. </t>
        </r>
      </text>
    </comment>
    <comment ref="T2" authorId="0" shapeId="0" xr:uid="{00000000-0006-0000-0A00-000002000000}">
      <text>
        <r>
          <rPr>
            <b/>
            <sz val="9"/>
            <color indexed="81"/>
            <rFont val="Tahoma"/>
            <family val="2"/>
          </rPr>
          <t>Windows User:</t>
        </r>
        <r>
          <rPr>
            <sz val="9"/>
            <color indexed="81"/>
            <rFont val="Tahoma"/>
            <family val="2"/>
          </rPr>
          <t xml:space="preserve">
Agregar no binario. Algo que implique una diversidad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S2" authorId="0" shapeId="0" xr:uid="{00000000-0006-0000-0B00-000001000000}">
      <text>
        <r>
          <rPr>
            <b/>
            <sz val="9"/>
            <color indexed="81"/>
            <rFont val="Tahoma"/>
            <family val="2"/>
          </rPr>
          <t>Windows User:</t>
        </r>
        <r>
          <rPr>
            <sz val="9"/>
            <color indexed="81"/>
            <rFont val="Tahoma"/>
            <family val="2"/>
          </rPr>
          <t xml:space="preserve">
los que tienen el dato se integran
E incluso cuando no hay datos cuantificarlo. </t>
        </r>
      </text>
    </comment>
    <comment ref="T2" authorId="0" shapeId="0" xr:uid="{00000000-0006-0000-0B00-000002000000}">
      <text>
        <r>
          <rPr>
            <b/>
            <sz val="9"/>
            <color indexed="81"/>
            <rFont val="Tahoma"/>
            <family val="2"/>
          </rPr>
          <t>Windows User:</t>
        </r>
        <r>
          <rPr>
            <sz val="9"/>
            <color indexed="81"/>
            <rFont val="Tahoma"/>
            <family val="2"/>
          </rPr>
          <t xml:space="preserve">
Agregar no binario. Algo que implique una diversidad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S2" authorId="0" shapeId="0" xr:uid="{00000000-0006-0000-0C00-000001000000}">
      <text>
        <r>
          <rPr>
            <b/>
            <sz val="9"/>
            <color indexed="81"/>
            <rFont val="Tahoma"/>
            <family val="2"/>
          </rPr>
          <t>Windows User:</t>
        </r>
        <r>
          <rPr>
            <sz val="9"/>
            <color indexed="81"/>
            <rFont val="Tahoma"/>
            <family val="2"/>
          </rPr>
          <t xml:space="preserve">
los que tienen el dato se integran
E incluso cuando no hay datos cuantificarlo. </t>
        </r>
      </text>
    </comment>
    <comment ref="T2" authorId="0" shapeId="0" xr:uid="{00000000-0006-0000-0C00-000002000000}">
      <text>
        <r>
          <rPr>
            <b/>
            <sz val="9"/>
            <color indexed="81"/>
            <rFont val="Tahoma"/>
            <family val="2"/>
          </rPr>
          <t>Windows User:</t>
        </r>
        <r>
          <rPr>
            <sz val="9"/>
            <color indexed="81"/>
            <rFont val="Tahoma"/>
            <family val="2"/>
          </rPr>
          <t xml:space="preserve">
Agregar no binario. Algo que implique una diversidad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S2" authorId="0" shapeId="0" xr:uid="{00000000-0006-0000-0D00-000001000000}">
      <text>
        <r>
          <rPr>
            <b/>
            <sz val="9"/>
            <color indexed="81"/>
            <rFont val="Tahoma"/>
            <family val="2"/>
          </rPr>
          <t>Windows User:</t>
        </r>
        <r>
          <rPr>
            <sz val="9"/>
            <color indexed="81"/>
            <rFont val="Tahoma"/>
            <family val="2"/>
          </rPr>
          <t xml:space="preserve">
los que tienen el dato se integran
E incluso cuando no hay datos cuantificarlo. </t>
        </r>
      </text>
    </comment>
    <comment ref="T2" authorId="0" shapeId="0" xr:uid="{00000000-0006-0000-0D00-000002000000}">
      <text>
        <r>
          <rPr>
            <b/>
            <sz val="9"/>
            <color indexed="81"/>
            <rFont val="Tahoma"/>
            <family val="2"/>
          </rPr>
          <t>Windows User:</t>
        </r>
        <r>
          <rPr>
            <sz val="9"/>
            <color indexed="81"/>
            <rFont val="Tahoma"/>
            <family val="2"/>
          </rPr>
          <t xml:space="preserve">
Agregar no binario. Algo que implique una diversidad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S2" authorId="0" shapeId="0" xr:uid="{00000000-0006-0000-0E00-000001000000}">
      <text>
        <r>
          <rPr>
            <b/>
            <sz val="9"/>
            <color indexed="81"/>
            <rFont val="Tahoma"/>
            <family val="2"/>
          </rPr>
          <t>Windows User:</t>
        </r>
        <r>
          <rPr>
            <sz val="9"/>
            <color indexed="81"/>
            <rFont val="Tahoma"/>
            <family val="2"/>
          </rPr>
          <t xml:space="preserve">
los que tienen el dato se integran
E incluso cuando no hay datos cuantificarlo. </t>
        </r>
      </text>
    </comment>
    <comment ref="T2" authorId="0" shapeId="0" xr:uid="{00000000-0006-0000-0E00-000002000000}">
      <text>
        <r>
          <rPr>
            <b/>
            <sz val="9"/>
            <color indexed="81"/>
            <rFont val="Tahoma"/>
            <family val="2"/>
          </rPr>
          <t>Windows User:</t>
        </r>
        <r>
          <rPr>
            <sz val="9"/>
            <color indexed="81"/>
            <rFont val="Tahoma"/>
            <family val="2"/>
          </rPr>
          <t xml:space="preserve">
Agregar no binario. Algo que implique una diversidad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S2" authorId="0" shapeId="0" xr:uid="{00000000-0006-0000-0F00-000001000000}">
      <text>
        <r>
          <rPr>
            <b/>
            <sz val="9"/>
            <color indexed="81"/>
            <rFont val="Tahoma"/>
            <family val="2"/>
          </rPr>
          <t>Windows User:</t>
        </r>
        <r>
          <rPr>
            <sz val="9"/>
            <color indexed="81"/>
            <rFont val="Tahoma"/>
            <family val="2"/>
          </rPr>
          <t xml:space="preserve">
los que tienen el dato se integran
E incluso cuando no hay datos cuantificarlo. </t>
        </r>
      </text>
    </comment>
    <comment ref="T2" authorId="0" shapeId="0" xr:uid="{00000000-0006-0000-0F00-000002000000}">
      <text>
        <r>
          <rPr>
            <b/>
            <sz val="9"/>
            <color indexed="81"/>
            <rFont val="Tahoma"/>
            <family val="2"/>
          </rPr>
          <t>Windows User:</t>
        </r>
        <r>
          <rPr>
            <sz val="9"/>
            <color indexed="81"/>
            <rFont val="Tahoma"/>
            <family val="2"/>
          </rPr>
          <t xml:space="preserve">
Agregar no binario. Algo que implique una diversidad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S2" authorId="0" shapeId="0" xr:uid="{00000000-0006-0000-1000-000001000000}">
      <text>
        <r>
          <rPr>
            <b/>
            <sz val="9"/>
            <color indexed="81"/>
            <rFont val="Tahoma"/>
            <family val="2"/>
          </rPr>
          <t>Windows User:</t>
        </r>
        <r>
          <rPr>
            <sz val="9"/>
            <color indexed="81"/>
            <rFont val="Tahoma"/>
            <family val="2"/>
          </rPr>
          <t xml:space="preserve">
los que tienen el dato se integran
E incluso cuando no hay datos cuantificarlo. </t>
        </r>
      </text>
    </comment>
    <comment ref="T2" authorId="0" shapeId="0" xr:uid="{00000000-0006-0000-1000-000002000000}">
      <text>
        <r>
          <rPr>
            <b/>
            <sz val="9"/>
            <color indexed="81"/>
            <rFont val="Tahoma"/>
            <family val="2"/>
          </rPr>
          <t>Windows User:</t>
        </r>
        <r>
          <rPr>
            <sz val="9"/>
            <color indexed="81"/>
            <rFont val="Tahoma"/>
            <family val="2"/>
          </rPr>
          <t xml:space="preserve">
Agregar no binario. Algo que implique una diversidad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S2" authorId="0" shapeId="0" xr:uid="{00000000-0006-0000-1100-000001000000}">
      <text>
        <r>
          <rPr>
            <b/>
            <sz val="9"/>
            <color indexed="81"/>
            <rFont val="Tahoma"/>
            <family val="2"/>
          </rPr>
          <t>Windows User:</t>
        </r>
        <r>
          <rPr>
            <sz val="9"/>
            <color indexed="81"/>
            <rFont val="Tahoma"/>
            <family val="2"/>
          </rPr>
          <t xml:space="preserve">
los que tienen el dato se integran
E incluso cuando no hay datos cuantificarlo. </t>
        </r>
      </text>
    </comment>
    <comment ref="T2" authorId="0" shapeId="0" xr:uid="{00000000-0006-0000-1100-000002000000}">
      <text>
        <r>
          <rPr>
            <b/>
            <sz val="9"/>
            <color indexed="81"/>
            <rFont val="Tahoma"/>
            <family val="2"/>
          </rPr>
          <t>Windows User:</t>
        </r>
        <r>
          <rPr>
            <sz val="9"/>
            <color indexed="81"/>
            <rFont val="Tahoma"/>
            <family val="2"/>
          </rPr>
          <t xml:space="preserve">
Agregar no binario. Algo que implique una diversidad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S2" authorId="0" shapeId="0" xr:uid="{00000000-0006-0000-1200-000001000000}">
      <text>
        <r>
          <rPr>
            <b/>
            <sz val="9"/>
            <color indexed="81"/>
            <rFont val="Tahoma"/>
            <family val="2"/>
          </rPr>
          <t>Windows User:</t>
        </r>
        <r>
          <rPr>
            <sz val="9"/>
            <color indexed="81"/>
            <rFont val="Tahoma"/>
            <family val="2"/>
          </rPr>
          <t xml:space="preserve">
los que tienen el dato se integran
E incluso cuando no hay datos cuantificarlo. </t>
        </r>
      </text>
    </comment>
    <comment ref="T2" authorId="0" shapeId="0" xr:uid="{00000000-0006-0000-1200-000002000000}">
      <text>
        <r>
          <rPr>
            <b/>
            <sz val="9"/>
            <color indexed="81"/>
            <rFont val="Tahoma"/>
            <family val="2"/>
          </rPr>
          <t>Windows User:</t>
        </r>
        <r>
          <rPr>
            <sz val="9"/>
            <color indexed="81"/>
            <rFont val="Tahoma"/>
            <family val="2"/>
          </rPr>
          <t xml:space="preserve">
Agregar no binario. Algo que implique una diversidad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S2" authorId="0" shapeId="0" xr:uid="{00000000-0006-0000-1300-000001000000}">
      <text>
        <r>
          <rPr>
            <b/>
            <sz val="9"/>
            <color indexed="81"/>
            <rFont val="Tahoma"/>
            <family val="2"/>
          </rPr>
          <t>Windows User:</t>
        </r>
        <r>
          <rPr>
            <sz val="9"/>
            <color indexed="81"/>
            <rFont val="Tahoma"/>
            <family val="2"/>
          </rPr>
          <t xml:space="preserve">
los que tienen el dato se integran
E incluso cuando no hay datos cuantificarlo. </t>
        </r>
      </text>
    </comment>
    <comment ref="T2" authorId="0" shapeId="0" xr:uid="{00000000-0006-0000-1300-000002000000}">
      <text>
        <r>
          <rPr>
            <b/>
            <sz val="9"/>
            <color indexed="81"/>
            <rFont val="Tahoma"/>
            <family val="2"/>
          </rPr>
          <t>Windows User:</t>
        </r>
        <r>
          <rPr>
            <sz val="9"/>
            <color indexed="81"/>
            <rFont val="Tahoma"/>
            <family val="2"/>
          </rPr>
          <t xml:space="preserve">
Agregar no binario. Algo que implique una diversidad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S2" authorId="0" shapeId="0" xr:uid="{00000000-0006-0000-0200-000001000000}">
      <text>
        <r>
          <rPr>
            <b/>
            <sz val="9"/>
            <color indexed="81"/>
            <rFont val="Tahoma"/>
            <family val="2"/>
          </rPr>
          <t>Windows User:</t>
        </r>
        <r>
          <rPr>
            <sz val="9"/>
            <color indexed="81"/>
            <rFont val="Tahoma"/>
            <family val="2"/>
          </rPr>
          <t xml:space="preserve">
los que tienen el dato se integran
E incluso cuando no hay datos cuantificarlo. </t>
        </r>
      </text>
    </comment>
    <comment ref="T2" authorId="0" shapeId="0" xr:uid="{00000000-0006-0000-0200-000002000000}">
      <text>
        <r>
          <rPr>
            <b/>
            <sz val="9"/>
            <color indexed="81"/>
            <rFont val="Tahoma"/>
            <family val="2"/>
          </rPr>
          <t>Windows User:</t>
        </r>
        <r>
          <rPr>
            <sz val="9"/>
            <color indexed="81"/>
            <rFont val="Tahoma"/>
            <family val="2"/>
          </rPr>
          <t xml:space="preserve">
Agregar no binario. Algo que implique una diversidad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S2" authorId="0" shapeId="0" xr:uid="{00000000-0006-0000-1400-000001000000}">
      <text>
        <r>
          <rPr>
            <b/>
            <sz val="9"/>
            <color indexed="81"/>
            <rFont val="Tahoma"/>
            <family val="2"/>
          </rPr>
          <t>Windows User:</t>
        </r>
        <r>
          <rPr>
            <sz val="9"/>
            <color indexed="81"/>
            <rFont val="Tahoma"/>
            <family val="2"/>
          </rPr>
          <t xml:space="preserve">
los que tienen el dato se integran
E incluso cuando no hay datos cuantificarlo. </t>
        </r>
      </text>
    </comment>
    <comment ref="T2" authorId="0" shapeId="0" xr:uid="{00000000-0006-0000-1400-000002000000}">
      <text>
        <r>
          <rPr>
            <b/>
            <sz val="9"/>
            <color indexed="81"/>
            <rFont val="Tahoma"/>
            <family val="2"/>
          </rPr>
          <t>Windows User:</t>
        </r>
        <r>
          <rPr>
            <sz val="9"/>
            <color indexed="81"/>
            <rFont val="Tahoma"/>
            <family val="2"/>
          </rPr>
          <t xml:space="preserve">
Agregar no binario. Algo que implique una diversidad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S2" authorId="0" shapeId="0" xr:uid="{00000000-0006-0000-1500-000001000000}">
      <text>
        <r>
          <rPr>
            <b/>
            <sz val="9"/>
            <color indexed="81"/>
            <rFont val="Tahoma"/>
            <family val="2"/>
          </rPr>
          <t>Windows User:</t>
        </r>
        <r>
          <rPr>
            <sz val="9"/>
            <color indexed="81"/>
            <rFont val="Tahoma"/>
            <family val="2"/>
          </rPr>
          <t xml:space="preserve">
los que tienen el dato se integran
E incluso cuando no hay datos cuantificarlo. </t>
        </r>
      </text>
    </comment>
    <comment ref="T2" authorId="0" shapeId="0" xr:uid="{00000000-0006-0000-1500-000002000000}">
      <text>
        <r>
          <rPr>
            <b/>
            <sz val="9"/>
            <color indexed="81"/>
            <rFont val="Tahoma"/>
            <family val="2"/>
          </rPr>
          <t>Windows User:</t>
        </r>
        <r>
          <rPr>
            <sz val="9"/>
            <color indexed="81"/>
            <rFont val="Tahoma"/>
            <family val="2"/>
          </rPr>
          <t xml:space="preserve">
Agregar no binario. Algo que implique una diversidad
</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S2" authorId="0" shapeId="0" xr:uid="{00000000-0006-0000-1600-000001000000}">
      <text>
        <r>
          <rPr>
            <b/>
            <sz val="9"/>
            <color indexed="81"/>
            <rFont val="Tahoma"/>
            <family val="2"/>
          </rPr>
          <t>Windows User:</t>
        </r>
        <r>
          <rPr>
            <sz val="9"/>
            <color indexed="81"/>
            <rFont val="Tahoma"/>
            <family val="2"/>
          </rPr>
          <t xml:space="preserve">
los que tienen el dato se integran
E incluso cuando no hay datos cuantificarlo. </t>
        </r>
      </text>
    </comment>
    <comment ref="T2" authorId="0" shapeId="0" xr:uid="{00000000-0006-0000-1600-000002000000}">
      <text>
        <r>
          <rPr>
            <b/>
            <sz val="9"/>
            <color indexed="81"/>
            <rFont val="Tahoma"/>
            <family val="2"/>
          </rPr>
          <t>Windows User:</t>
        </r>
        <r>
          <rPr>
            <sz val="9"/>
            <color indexed="81"/>
            <rFont val="Tahoma"/>
            <family val="2"/>
          </rPr>
          <t xml:space="preserve">
Agregar no binario. Algo que implique una diversidad
</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S2" authorId="0" shapeId="0" xr:uid="{00000000-0006-0000-1700-000001000000}">
      <text>
        <r>
          <rPr>
            <b/>
            <sz val="9"/>
            <color indexed="81"/>
            <rFont val="Tahoma"/>
            <family val="2"/>
          </rPr>
          <t>Windows User:</t>
        </r>
        <r>
          <rPr>
            <sz val="9"/>
            <color indexed="81"/>
            <rFont val="Tahoma"/>
            <family val="2"/>
          </rPr>
          <t xml:space="preserve">
los que tienen el dato se integran
E incluso cuando no hay datos cuantificarlo. </t>
        </r>
      </text>
    </comment>
    <comment ref="T2" authorId="0" shapeId="0" xr:uid="{00000000-0006-0000-1700-000002000000}">
      <text>
        <r>
          <rPr>
            <b/>
            <sz val="9"/>
            <color indexed="81"/>
            <rFont val="Tahoma"/>
            <family val="2"/>
          </rPr>
          <t>Windows User:</t>
        </r>
        <r>
          <rPr>
            <sz val="9"/>
            <color indexed="81"/>
            <rFont val="Tahoma"/>
            <family val="2"/>
          </rPr>
          <t xml:space="preserve">
Agregar no binario. Algo que implique una diversidad
</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S2" authorId="0" shapeId="0" xr:uid="{00000000-0006-0000-1800-000001000000}">
      <text>
        <r>
          <rPr>
            <b/>
            <sz val="9"/>
            <color indexed="81"/>
            <rFont val="Tahoma"/>
            <family val="2"/>
          </rPr>
          <t>Windows User:</t>
        </r>
        <r>
          <rPr>
            <sz val="9"/>
            <color indexed="81"/>
            <rFont val="Tahoma"/>
            <family val="2"/>
          </rPr>
          <t xml:space="preserve">
los que tienen el dato se integran
E incluso cuando no hay datos cuantificarlo. </t>
        </r>
      </text>
    </comment>
    <comment ref="T2" authorId="0" shapeId="0" xr:uid="{00000000-0006-0000-1800-000002000000}">
      <text>
        <r>
          <rPr>
            <b/>
            <sz val="9"/>
            <color indexed="81"/>
            <rFont val="Tahoma"/>
            <family val="2"/>
          </rPr>
          <t>Windows User:</t>
        </r>
        <r>
          <rPr>
            <sz val="9"/>
            <color indexed="81"/>
            <rFont val="Tahoma"/>
            <family val="2"/>
          </rPr>
          <t xml:space="preserve">
Agregar no binario. Algo que implique una diversidad
</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S2" authorId="0" shapeId="0" xr:uid="{00000000-0006-0000-1900-000001000000}">
      <text>
        <r>
          <rPr>
            <b/>
            <sz val="9"/>
            <color indexed="81"/>
            <rFont val="Tahoma"/>
            <family val="2"/>
          </rPr>
          <t>Windows User:</t>
        </r>
        <r>
          <rPr>
            <sz val="9"/>
            <color indexed="81"/>
            <rFont val="Tahoma"/>
            <family val="2"/>
          </rPr>
          <t xml:space="preserve">
los que tienen el dato se integran
E incluso cuando no hay datos cuantificarlo. </t>
        </r>
      </text>
    </comment>
    <comment ref="T2" authorId="0" shapeId="0" xr:uid="{00000000-0006-0000-1900-000002000000}">
      <text>
        <r>
          <rPr>
            <b/>
            <sz val="9"/>
            <color indexed="81"/>
            <rFont val="Tahoma"/>
            <family val="2"/>
          </rPr>
          <t>Windows User:</t>
        </r>
        <r>
          <rPr>
            <sz val="9"/>
            <color indexed="81"/>
            <rFont val="Tahoma"/>
            <family val="2"/>
          </rPr>
          <t xml:space="preserve">
Agregar no binario. Algo que implique una diversidad
</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S2" authorId="0" shapeId="0" xr:uid="{00000000-0006-0000-1A00-000001000000}">
      <text>
        <r>
          <rPr>
            <b/>
            <sz val="9"/>
            <color indexed="81"/>
            <rFont val="Tahoma"/>
            <family val="2"/>
          </rPr>
          <t>Windows User:</t>
        </r>
        <r>
          <rPr>
            <sz val="9"/>
            <color indexed="81"/>
            <rFont val="Tahoma"/>
            <family val="2"/>
          </rPr>
          <t xml:space="preserve">
los que tienen el dato se integran
E incluso cuando no hay datos cuantificarlo. </t>
        </r>
      </text>
    </comment>
    <comment ref="T2" authorId="0" shapeId="0" xr:uid="{00000000-0006-0000-1A00-000002000000}">
      <text>
        <r>
          <rPr>
            <b/>
            <sz val="9"/>
            <color indexed="81"/>
            <rFont val="Tahoma"/>
            <family val="2"/>
          </rPr>
          <t>Windows User:</t>
        </r>
        <r>
          <rPr>
            <sz val="9"/>
            <color indexed="81"/>
            <rFont val="Tahoma"/>
            <family val="2"/>
          </rPr>
          <t xml:space="preserve">
Agregar no binario. Algo que implique una diversidad
</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S2" authorId="0" shapeId="0" xr:uid="{00000000-0006-0000-1B00-000001000000}">
      <text>
        <r>
          <rPr>
            <b/>
            <sz val="9"/>
            <color indexed="81"/>
            <rFont val="Tahoma"/>
            <family val="2"/>
          </rPr>
          <t>Windows User:</t>
        </r>
        <r>
          <rPr>
            <sz val="9"/>
            <color indexed="81"/>
            <rFont val="Tahoma"/>
            <family val="2"/>
          </rPr>
          <t xml:space="preserve">
los que tienen el dato se integran
E incluso cuando no hay datos cuantificarlo. </t>
        </r>
      </text>
    </comment>
    <comment ref="T2" authorId="0" shapeId="0" xr:uid="{00000000-0006-0000-1B00-000002000000}">
      <text>
        <r>
          <rPr>
            <b/>
            <sz val="9"/>
            <color indexed="81"/>
            <rFont val="Tahoma"/>
            <family val="2"/>
          </rPr>
          <t>Windows User:</t>
        </r>
        <r>
          <rPr>
            <sz val="9"/>
            <color indexed="81"/>
            <rFont val="Tahoma"/>
            <family val="2"/>
          </rPr>
          <t xml:space="preserve">
Agregar no binario. Algo que implique una diversidad
</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S2" authorId="0" shapeId="0" xr:uid="{00000000-0006-0000-1C00-000001000000}">
      <text>
        <r>
          <rPr>
            <b/>
            <sz val="9"/>
            <color indexed="81"/>
            <rFont val="Tahoma"/>
            <family val="2"/>
          </rPr>
          <t>Windows User:</t>
        </r>
        <r>
          <rPr>
            <sz val="9"/>
            <color indexed="81"/>
            <rFont val="Tahoma"/>
            <family val="2"/>
          </rPr>
          <t xml:space="preserve">
los que tienen el dato se integran
E incluso cuando no hay datos cuantificarlo. </t>
        </r>
      </text>
    </comment>
    <comment ref="T2" authorId="0" shapeId="0" xr:uid="{00000000-0006-0000-1C00-000002000000}">
      <text>
        <r>
          <rPr>
            <b/>
            <sz val="9"/>
            <color indexed="81"/>
            <rFont val="Tahoma"/>
            <family val="2"/>
          </rPr>
          <t>Windows User:</t>
        </r>
        <r>
          <rPr>
            <sz val="9"/>
            <color indexed="81"/>
            <rFont val="Tahoma"/>
            <family val="2"/>
          </rPr>
          <t xml:space="preserve">
Agregar no binario. Algo que implique una diversidad
</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S2" authorId="0" shapeId="0" xr:uid="{00000000-0006-0000-1D00-000001000000}">
      <text>
        <r>
          <rPr>
            <b/>
            <sz val="9"/>
            <color indexed="81"/>
            <rFont val="Tahoma"/>
            <family val="2"/>
          </rPr>
          <t>Windows User:</t>
        </r>
        <r>
          <rPr>
            <sz val="9"/>
            <color indexed="81"/>
            <rFont val="Tahoma"/>
            <family val="2"/>
          </rPr>
          <t xml:space="preserve">
los que tienen el dato se integran
E incluso cuando no hay datos cuantificarlo. </t>
        </r>
      </text>
    </comment>
    <comment ref="T2" authorId="0" shapeId="0" xr:uid="{00000000-0006-0000-1D00-000002000000}">
      <text>
        <r>
          <rPr>
            <b/>
            <sz val="9"/>
            <color indexed="81"/>
            <rFont val="Tahoma"/>
            <family val="2"/>
          </rPr>
          <t>Windows User:</t>
        </r>
        <r>
          <rPr>
            <sz val="9"/>
            <color indexed="81"/>
            <rFont val="Tahoma"/>
            <family val="2"/>
          </rPr>
          <t xml:space="preserve">
Agregar no binario. Algo que implique una diversidad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S2" authorId="0" shapeId="0" xr:uid="{00000000-0006-0000-0300-000001000000}">
      <text>
        <r>
          <rPr>
            <b/>
            <sz val="9"/>
            <color indexed="81"/>
            <rFont val="Tahoma"/>
            <family val="2"/>
          </rPr>
          <t>Windows User:</t>
        </r>
        <r>
          <rPr>
            <sz val="9"/>
            <color indexed="81"/>
            <rFont val="Tahoma"/>
            <family val="2"/>
          </rPr>
          <t xml:space="preserve">
los que tienen el dato se integran
E incluso cuando no hay datos cuantificarlo. </t>
        </r>
      </text>
    </comment>
    <comment ref="T2" authorId="0" shapeId="0" xr:uid="{00000000-0006-0000-0300-000002000000}">
      <text>
        <r>
          <rPr>
            <b/>
            <sz val="9"/>
            <color indexed="81"/>
            <rFont val="Tahoma"/>
            <family val="2"/>
          </rPr>
          <t>Windows User:</t>
        </r>
        <r>
          <rPr>
            <sz val="9"/>
            <color indexed="81"/>
            <rFont val="Tahoma"/>
            <family val="2"/>
          </rPr>
          <t xml:space="preserve">
Agregar no binario. Algo que implique una diversidad
</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S2" authorId="0" shapeId="0" xr:uid="{00000000-0006-0000-1E00-000001000000}">
      <text>
        <r>
          <rPr>
            <b/>
            <sz val="9"/>
            <color indexed="81"/>
            <rFont val="Tahoma"/>
            <family val="2"/>
          </rPr>
          <t>Windows User:</t>
        </r>
        <r>
          <rPr>
            <sz val="9"/>
            <color indexed="81"/>
            <rFont val="Tahoma"/>
            <family val="2"/>
          </rPr>
          <t xml:space="preserve">
los que tienen el dato se integran
E incluso cuando no hay datos cuantificarlo. </t>
        </r>
      </text>
    </comment>
    <comment ref="T2" authorId="0" shapeId="0" xr:uid="{00000000-0006-0000-1E00-000002000000}">
      <text>
        <r>
          <rPr>
            <b/>
            <sz val="9"/>
            <color indexed="81"/>
            <rFont val="Tahoma"/>
            <family val="2"/>
          </rPr>
          <t>Windows User:</t>
        </r>
        <r>
          <rPr>
            <sz val="9"/>
            <color indexed="81"/>
            <rFont val="Tahoma"/>
            <family val="2"/>
          </rPr>
          <t xml:space="preserve">
Agregar no binario. Algo que implique una diversidad
</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S2" authorId="0" shapeId="0" xr:uid="{00000000-0006-0000-1F00-000001000000}">
      <text>
        <r>
          <rPr>
            <b/>
            <sz val="9"/>
            <color indexed="81"/>
            <rFont val="Tahoma"/>
            <family val="2"/>
          </rPr>
          <t>Windows User:</t>
        </r>
        <r>
          <rPr>
            <sz val="9"/>
            <color indexed="81"/>
            <rFont val="Tahoma"/>
            <family val="2"/>
          </rPr>
          <t xml:space="preserve">
los que tienen el dato se integran
E incluso cuando no hay datos cuantificarlo. </t>
        </r>
      </text>
    </comment>
    <comment ref="T2" authorId="0" shapeId="0" xr:uid="{00000000-0006-0000-1F00-000002000000}">
      <text>
        <r>
          <rPr>
            <b/>
            <sz val="9"/>
            <color indexed="81"/>
            <rFont val="Tahoma"/>
            <family val="2"/>
          </rPr>
          <t>Windows User:</t>
        </r>
        <r>
          <rPr>
            <sz val="9"/>
            <color indexed="81"/>
            <rFont val="Tahoma"/>
            <family val="2"/>
          </rPr>
          <t xml:space="preserve">
Agregar no binario. Algo que implique una diversidad
</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S2" authorId="0" shapeId="0" xr:uid="{00000000-0006-0000-2000-000001000000}">
      <text>
        <r>
          <rPr>
            <b/>
            <sz val="9"/>
            <color indexed="81"/>
            <rFont val="Tahoma"/>
            <family val="2"/>
          </rPr>
          <t>Windows User:</t>
        </r>
        <r>
          <rPr>
            <sz val="9"/>
            <color indexed="81"/>
            <rFont val="Tahoma"/>
            <family val="2"/>
          </rPr>
          <t xml:space="preserve">
los que tienen el dato se integran
E incluso cuando no hay datos cuantificarlo. </t>
        </r>
      </text>
    </comment>
    <comment ref="T2" authorId="0" shapeId="0" xr:uid="{00000000-0006-0000-2000-000002000000}">
      <text>
        <r>
          <rPr>
            <b/>
            <sz val="9"/>
            <color indexed="81"/>
            <rFont val="Tahoma"/>
            <family val="2"/>
          </rPr>
          <t>Windows User:</t>
        </r>
        <r>
          <rPr>
            <sz val="9"/>
            <color indexed="81"/>
            <rFont val="Tahoma"/>
            <family val="2"/>
          </rPr>
          <t xml:space="preserve">
Agregar no binario. Algo que implique una diversidad
</t>
        </r>
      </text>
    </comment>
  </commentList>
</comments>
</file>

<file path=xl/comments33.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S2" authorId="0" shapeId="0" xr:uid="{00000000-0006-0000-2100-000001000000}">
      <text>
        <r>
          <rPr>
            <b/>
            <sz val="9"/>
            <color indexed="81"/>
            <rFont val="Tahoma"/>
            <family val="2"/>
          </rPr>
          <t>Windows User:</t>
        </r>
        <r>
          <rPr>
            <sz val="9"/>
            <color indexed="81"/>
            <rFont val="Tahoma"/>
            <family val="2"/>
          </rPr>
          <t xml:space="preserve">
los que tienen el dato se integran
E incluso cuando no hay datos cuantificarlo. </t>
        </r>
      </text>
    </comment>
    <comment ref="T2" authorId="0" shapeId="0" xr:uid="{00000000-0006-0000-2100-000002000000}">
      <text>
        <r>
          <rPr>
            <b/>
            <sz val="9"/>
            <color indexed="81"/>
            <rFont val="Tahoma"/>
            <family val="2"/>
          </rPr>
          <t>Windows User:</t>
        </r>
        <r>
          <rPr>
            <sz val="9"/>
            <color indexed="81"/>
            <rFont val="Tahoma"/>
            <family val="2"/>
          </rPr>
          <t xml:space="preserve">
Agregar no binario. Algo que implique una diversidad
</t>
        </r>
      </text>
    </comment>
  </commentList>
</comments>
</file>

<file path=xl/comments34.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S2" authorId="0" shapeId="0" xr:uid="{00000000-0006-0000-2200-000001000000}">
      <text>
        <r>
          <rPr>
            <b/>
            <sz val="9"/>
            <color indexed="81"/>
            <rFont val="Tahoma"/>
            <family val="2"/>
          </rPr>
          <t>Windows User:</t>
        </r>
        <r>
          <rPr>
            <sz val="9"/>
            <color indexed="81"/>
            <rFont val="Tahoma"/>
            <family val="2"/>
          </rPr>
          <t xml:space="preserve">
los que tienen el dato se integran
E incluso cuando no hay datos cuantificarlo. </t>
        </r>
      </text>
    </comment>
    <comment ref="T2" authorId="0" shapeId="0" xr:uid="{00000000-0006-0000-2200-000002000000}">
      <text>
        <r>
          <rPr>
            <b/>
            <sz val="9"/>
            <color indexed="81"/>
            <rFont val="Tahoma"/>
            <family val="2"/>
          </rPr>
          <t>Windows User:</t>
        </r>
        <r>
          <rPr>
            <sz val="9"/>
            <color indexed="81"/>
            <rFont val="Tahoma"/>
            <family val="2"/>
          </rPr>
          <t xml:space="preserve">
Agregar no binario. Algo que implique una diversidad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S2" authorId="0" shapeId="0" xr:uid="{00000000-0006-0000-0400-000001000000}">
      <text>
        <r>
          <rPr>
            <b/>
            <sz val="9"/>
            <color indexed="81"/>
            <rFont val="Tahoma"/>
            <family val="2"/>
          </rPr>
          <t>Windows User:</t>
        </r>
        <r>
          <rPr>
            <sz val="9"/>
            <color indexed="81"/>
            <rFont val="Tahoma"/>
            <family val="2"/>
          </rPr>
          <t xml:space="preserve">
los que tienen el dato se integran
E incluso cuando no hay datos cuantificarlo. </t>
        </r>
      </text>
    </comment>
    <comment ref="T2" authorId="0" shapeId="0" xr:uid="{00000000-0006-0000-0400-000002000000}">
      <text>
        <r>
          <rPr>
            <b/>
            <sz val="9"/>
            <color indexed="81"/>
            <rFont val="Tahoma"/>
            <family val="2"/>
          </rPr>
          <t>Windows User:</t>
        </r>
        <r>
          <rPr>
            <sz val="9"/>
            <color indexed="81"/>
            <rFont val="Tahoma"/>
            <family val="2"/>
          </rPr>
          <t xml:space="preserve">
Agregar no binario. Algo que implique una diversidad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S2" authorId="0" shapeId="0" xr:uid="{00000000-0006-0000-0500-000001000000}">
      <text>
        <r>
          <rPr>
            <b/>
            <sz val="9"/>
            <color indexed="81"/>
            <rFont val="Tahoma"/>
            <family val="2"/>
          </rPr>
          <t>Windows User:</t>
        </r>
        <r>
          <rPr>
            <sz val="9"/>
            <color indexed="81"/>
            <rFont val="Tahoma"/>
            <family val="2"/>
          </rPr>
          <t xml:space="preserve">
los que tienen el dato se integran
E incluso cuando no hay datos cuantificarlo. </t>
        </r>
      </text>
    </comment>
    <comment ref="T2" authorId="0" shapeId="0" xr:uid="{00000000-0006-0000-0500-000002000000}">
      <text>
        <r>
          <rPr>
            <b/>
            <sz val="9"/>
            <color indexed="81"/>
            <rFont val="Tahoma"/>
            <family val="2"/>
          </rPr>
          <t>Windows User:</t>
        </r>
        <r>
          <rPr>
            <sz val="9"/>
            <color indexed="81"/>
            <rFont val="Tahoma"/>
            <family val="2"/>
          </rPr>
          <t xml:space="preserve">
Agregar no binario. Algo que implique una diversidad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S2" authorId="0" shapeId="0" xr:uid="{00000000-0006-0000-0600-000001000000}">
      <text>
        <r>
          <rPr>
            <b/>
            <sz val="9"/>
            <color indexed="81"/>
            <rFont val="Tahoma"/>
            <family val="2"/>
          </rPr>
          <t>Windows User:</t>
        </r>
        <r>
          <rPr>
            <sz val="9"/>
            <color indexed="81"/>
            <rFont val="Tahoma"/>
            <family val="2"/>
          </rPr>
          <t xml:space="preserve">
los que tienen el dato se integran
E incluso cuando no hay datos cuantificarlo. </t>
        </r>
      </text>
    </comment>
    <comment ref="T2" authorId="0" shapeId="0" xr:uid="{00000000-0006-0000-0600-000002000000}">
      <text>
        <r>
          <rPr>
            <b/>
            <sz val="9"/>
            <color indexed="81"/>
            <rFont val="Tahoma"/>
            <family val="2"/>
          </rPr>
          <t>Windows User:</t>
        </r>
        <r>
          <rPr>
            <sz val="9"/>
            <color indexed="81"/>
            <rFont val="Tahoma"/>
            <family val="2"/>
          </rPr>
          <t xml:space="preserve">
Agregar no binario. Algo que implique una diversidad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S2" authorId="0" shapeId="0" xr:uid="{00000000-0006-0000-0700-000001000000}">
      <text>
        <r>
          <rPr>
            <b/>
            <sz val="9"/>
            <color indexed="81"/>
            <rFont val="Tahoma"/>
            <family val="2"/>
          </rPr>
          <t>Windows User:</t>
        </r>
        <r>
          <rPr>
            <sz val="9"/>
            <color indexed="81"/>
            <rFont val="Tahoma"/>
            <family val="2"/>
          </rPr>
          <t xml:space="preserve">
los que tienen el dato se integran
E incluso cuando no hay datos cuantificarlo. </t>
        </r>
      </text>
    </comment>
    <comment ref="T2" authorId="0" shapeId="0" xr:uid="{00000000-0006-0000-0700-000002000000}">
      <text>
        <r>
          <rPr>
            <b/>
            <sz val="9"/>
            <color indexed="81"/>
            <rFont val="Tahoma"/>
            <family val="2"/>
          </rPr>
          <t>Windows User:</t>
        </r>
        <r>
          <rPr>
            <sz val="9"/>
            <color indexed="81"/>
            <rFont val="Tahoma"/>
            <family val="2"/>
          </rPr>
          <t xml:space="preserve">
Agregar no binario. Algo que implique una diversidad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S2" authorId="0" shapeId="0" xr:uid="{00000000-0006-0000-0800-000001000000}">
      <text>
        <r>
          <rPr>
            <b/>
            <sz val="9"/>
            <color indexed="81"/>
            <rFont val="Tahoma"/>
            <family val="2"/>
          </rPr>
          <t>Windows User:</t>
        </r>
        <r>
          <rPr>
            <sz val="9"/>
            <color indexed="81"/>
            <rFont val="Tahoma"/>
            <family val="2"/>
          </rPr>
          <t xml:space="preserve">
los que tienen el dato se integran
E incluso cuando no hay datos cuantificarlo. </t>
        </r>
      </text>
    </comment>
    <comment ref="T2" authorId="0" shapeId="0" xr:uid="{00000000-0006-0000-0800-000002000000}">
      <text>
        <r>
          <rPr>
            <b/>
            <sz val="9"/>
            <color indexed="81"/>
            <rFont val="Tahoma"/>
            <family val="2"/>
          </rPr>
          <t>Windows User:</t>
        </r>
        <r>
          <rPr>
            <sz val="9"/>
            <color indexed="81"/>
            <rFont val="Tahoma"/>
            <family val="2"/>
          </rPr>
          <t xml:space="preserve">
Agregar no binario. Algo que implique una diversidad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S2" authorId="0" shapeId="0" xr:uid="{00000000-0006-0000-0900-000001000000}">
      <text>
        <r>
          <rPr>
            <b/>
            <sz val="9"/>
            <color indexed="81"/>
            <rFont val="Tahoma"/>
            <family val="2"/>
          </rPr>
          <t>Windows User:</t>
        </r>
        <r>
          <rPr>
            <sz val="9"/>
            <color indexed="81"/>
            <rFont val="Tahoma"/>
            <family val="2"/>
          </rPr>
          <t xml:space="preserve">
los que tienen el dato se integran
E incluso cuando no hay datos cuantificarlo. </t>
        </r>
      </text>
    </comment>
    <comment ref="T2" authorId="0" shapeId="0" xr:uid="{00000000-0006-0000-0900-000002000000}">
      <text>
        <r>
          <rPr>
            <b/>
            <sz val="9"/>
            <color indexed="81"/>
            <rFont val="Tahoma"/>
            <family val="2"/>
          </rPr>
          <t>Windows User:</t>
        </r>
        <r>
          <rPr>
            <sz val="9"/>
            <color indexed="81"/>
            <rFont val="Tahoma"/>
            <family val="2"/>
          </rPr>
          <t xml:space="preserve">
Agregar no binario. Algo que implique una diversidad
</t>
        </r>
      </text>
    </comment>
  </commentList>
</comments>
</file>

<file path=xl/sharedStrings.xml><?xml version="1.0" encoding="utf-8"?>
<sst xmlns="http://schemas.openxmlformats.org/spreadsheetml/2006/main" count="12274" uniqueCount="2706">
  <si>
    <t>Código</t>
  </si>
  <si>
    <t>Datos generales de la nota</t>
  </si>
  <si>
    <t xml:space="preserve">Fecha </t>
  </si>
  <si>
    <t>Municipio</t>
  </si>
  <si>
    <t xml:space="preserve">Observaciones </t>
  </si>
  <si>
    <t>Milenio</t>
  </si>
  <si>
    <t>Lugar de la nota</t>
  </si>
  <si>
    <t xml:space="preserve">Detención arbitraria </t>
  </si>
  <si>
    <t>Denuncias de la DA</t>
  </si>
  <si>
    <t>Actores involucrados  en la DA</t>
  </si>
  <si>
    <t xml:space="preserve">Descripción del lenguaje visual o escrito de la nota </t>
  </si>
  <si>
    <t>Nombre del periódico</t>
  </si>
  <si>
    <t>Nombre del autor de la nota</t>
  </si>
  <si>
    <t xml:space="preserve">Género del autor(a) de la nota </t>
  </si>
  <si>
    <t>Enlace de consulta (Link)</t>
  </si>
  <si>
    <t>Sección</t>
  </si>
  <si>
    <t xml:space="preserve">Encabezado </t>
  </si>
  <si>
    <t>Cintillo</t>
  </si>
  <si>
    <t>Estado</t>
  </si>
  <si>
    <t>Descripción del espacio  geográfico de los hechos</t>
  </si>
  <si>
    <t>Breve descripción de los hechos</t>
  </si>
  <si>
    <t xml:space="preserve">Motivos de la detención </t>
  </si>
  <si>
    <t>Autoridad que llevo a cabo la detención</t>
  </si>
  <si>
    <t>Como se nombran a las personas detenidas (víctimas)</t>
  </si>
  <si>
    <t xml:space="preserve">Utilización de violencia para detención ¿qué  tipo de violencia? </t>
  </si>
  <si>
    <t>Núm de personas detenidas</t>
  </si>
  <si>
    <t xml:space="preserve">Edad de la persona/s detenida </t>
  </si>
  <si>
    <t>Género de la persona detenida</t>
  </si>
  <si>
    <t xml:space="preserve">Tipo de Violación a DH </t>
  </si>
  <si>
    <t>Lugar de procedencia de la personas detenida</t>
  </si>
  <si>
    <t>Dónde</t>
  </si>
  <si>
    <t>Otros (escribirlos)</t>
  </si>
  <si>
    <t xml:space="preserve">Gubernamentales </t>
  </si>
  <si>
    <t>Otros gubernamentales (escribirlos)</t>
  </si>
  <si>
    <t xml:space="preserve">No gubernamentales </t>
  </si>
  <si>
    <t>Animal Político</t>
  </si>
  <si>
    <t xml:space="preserve">El universal Queretaro </t>
  </si>
  <si>
    <t>NA</t>
  </si>
  <si>
    <t>http://sanluis.eluniversal.com.mx/nacion/11-07-2018/musicos-defienden-su-derecho-tocar-en-la-calle</t>
  </si>
  <si>
    <t>Tamaulipas</t>
  </si>
  <si>
    <t>Migración</t>
  </si>
  <si>
    <t>No existen datos</t>
  </si>
  <si>
    <t>No especifica</t>
  </si>
  <si>
    <t>detención arbitraria</t>
  </si>
  <si>
    <t>si</t>
  </si>
  <si>
    <t>Redacción</t>
  </si>
  <si>
    <t>Nación</t>
  </si>
  <si>
    <t xml:space="preserve">Músicos defienden sus derecho de tocar en la calle </t>
  </si>
  <si>
    <t>Buscaban promocionar sus música al aire libre, sin embargo inspectores municipales lo impidieron</t>
  </si>
  <si>
    <t>Queretaro</t>
  </si>
  <si>
    <t xml:space="preserve">Nacional </t>
  </si>
  <si>
    <t>Querétaro</t>
  </si>
  <si>
    <t xml:space="preserve">El centro historico de la Ciudad de Queretaro. Afuera del teatro de la República </t>
  </si>
  <si>
    <t xml:space="preserve">Dos hombres jóvenes estaban en la vía pública en el centro historico de Queretaro tocando música, cuando los policias municipales trataron de detenerlos por disturbios en la vía pública. </t>
  </si>
  <si>
    <t xml:space="preserve">Tocar música en la vía pública. </t>
  </si>
  <si>
    <t>Policia Municipal</t>
  </si>
  <si>
    <t xml:space="preserve">Jovenes músicos queriendo mostrar su arte </t>
  </si>
  <si>
    <t>No</t>
  </si>
  <si>
    <t>20/21</t>
  </si>
  <si>
    <t>Hombre</t>
  </si>
  <si>
    <t xml:space="preserve">Detención Arbitraria </t>
  </si>
  <si>
    <t>Seguridad Pública</t>
  </si>
  <si>
    <t xml:space="preserve">Ciudad de México </t>
  </si>
  <si>
    <t>Sin embargo</t>
  </si>
  <si>
    <t xml:space="preserve">Paris Martinez </t>
  </si>
  <si>
    <t>https://www.animalpolitico.com/2018/07/padre-estudiante-unam-desaparecido/</t>
  </si>
  <si>
    <t>Ciudad de México</t>
  </si>
  <si>
    <t>CDMX</t>
  </si>
  <si>
    <t>Padre de estudiante de la UNAM desaparecido acusa que dos detenidos en el caso de su hijo son fabricados</t>
  </si>
  <si>
    <t>Israel es estudiante de Geografía, en la Facultad de Filosofía y Letras, de la UNAM, y en julio de 2011 desapareció en la laguna de Chacahua. El caso no ha sido reconocido por las autoridades de Oaxaca, quienes dijeron que fue asesinado sin presentar el cuer</t>
  </si>
  <si>
    <t>Villa de Tututepec de Melchos Ocampo</t>
  </si>
  <si>
    <t>Oaxaca</t>
  </si>
  <si>
    <t xml:space="preserve">Playa de Chacahua. Es desconocido el lugar dónde ocurrieron los hechos. </t>
  </si>
  <si>
    <t xml:space="preserve">El joven estaba de vacasiones cuando desaparecio en Chacahua. Las fuentes oficiales es que lo asaltaron y lo golpearon hasta quedas iconsiente y lo aventaron al mar, sin embargo nunca encontraron sus cuerpo. Otras fuentes indican que no pasaron así las cosas. </t>
  </si>
  <si>
    <t>Como victimas de un delito</t>
  </si>
  <si>
    <t>Puebla</t>
  </si>
  <si>
    <t xml:space="preserve">Militares </t>
  </si>
  <si>
    <t>Guerrero</t>
  </si>
  <si>
    <t>No se sabe</t>
  </si>
  <si>
    <t xml:space="preserve">Arturo Angél </t>
  </si>
  <si>
    <t>https://www.animalpolitico.com/2018/08/tlaxcala-procuraduria-disculpa-policias/?utm_source=Hoy%20en%20Animal&amp;utm_campaign=f56e0883e6-EMAIL_CAMPAIGN_2018_08_17_01_50&amp;utm_medium=email&amp;utm_term=0_ae638a5d34-f56e0883e6-392914277</t>
  </si>
  <si>
    <t>Sí</t>
  </si>
  <si>
    <t xml:space="preserve">SEMAR </t>
  </si>
  <si>
    <t>Procuraduría de Tlaxcala se disculpará con seis policías a los que torturó y fabricó falsos secuestros</t>
  </si>
  <si>
    <t>La disculpa es para cumplir una recomendación en la que además se exige indemnizar a los afectados y sancionar a los funcionarios responsables, lo que no ha ocurrido.</t>
  </si>
  <si>
    <t>Tlaxcala</t>
  </si>
  <si>
    <t xml:space="preserve">En Tlaxcla la ciudad. La nota no es especificamente sobre la DA, pero da cuenta de ella </t>
  </si>
  <si>
    <t xml:space="preserve">Los expolicias fueron acusados de un secuestro que no cometieron y los obligaron a declararse culpables bajo tortura. En el contexto del SJPA esto podría contituir una DA que derivo en la violación de otros Derechos Humanos </t>
  </si>
  <si>
    <t xml:space="preserve">Acusados de secuestro </t>
  </si>
  <si>
    <t xml:space="preserve">Victimas de tortura </t>
  </si>
  <si>
    <t xml:space="preserve">Coacción y tortura </t>
  </si>
  <si>
    <t xml:space="preserve">No sé sabe </t>
  </si>
  <si>
    <t xml:space="preserve">Detención Arbitraria, tortura y tratos inhumanos  </t>
  </si>
  <si>
    <t xml:space="preserve">Tlaxcala </t>
  </si>
  <si>
    <t xml:space="preserve">Tijuana </t>
  </si>
  <si>
    <t>Baja California</t>
  </si>
  <si>
    <t xml:space="preserve">Fiscalías </t>
  </si>
  <si>
    <t xml:space="preserve">Seguridad Pública </t>
  </si>
  <si>
    <t xml:space="preserve">Víctimas </t>
  </si>
  <si>
    <t>No menciona</t>
  </si>
  <si>
    <t xml:space="preserve">EFE, sin embargo </t>
  </si>
  <si>
    <t>http://www.sinembargo.mx/29-07-2018/3449534</t>
  </si>
  <si>
    <t>México</t>
  </si>
  <si>
    <t>La PGR halla nuevas pistas de 22 casos de desaparición forzada en Tamaulipas; apuntan a la Marina</t>
  </si>
  <si>
    <t>La Fiscalía Especializada en Delitos de Desaparición Forzada (FEIDDF), de la Procuraduría General de la República (PGR), atrajo la investigación de 28 víctimas que habrían sido secuestradas por integrantes de la Secretaría de Marina (Semar) en Nuevo Laredo, Tamaulipas. Lo anterior tras el hallazgo de pancartas alusivas a las personas desaparecidas, así como un arsenal.</t>
  </si>
  <si>
    <t xml:space="preserve">Nuevo Laredo </t>
  </si>
  <si>
    <t xml:space="preserve">En Nuevo Laredo se desato la violencia en los últimos meses, lo que ha propiciado la presencia de fuerzas castrenses a las que se les atribuye la desaparición forzada de más de 22 personas </t>
  </si>
  <si>
    <t>La PGR encontro pruebas en una finca que cateo de que la marina estaba implicada en la desaparición de sistintas personas en Nuevo Laredo</t>
  </si>
  <si>
    <t xml:space="preserve">Ninguna aparentemente </t>
  </si>
  <si>
    <t xml:space="preserve">Victimas de desaparición forzada </t>
  </si>
  <si>
    <t xml:space="preserve">No existen datos </t>
  </si>
  <si>
    <t xml:space="preserve">No Aplica </t>
  </si>
  <si>
    <t xml:space="preserve">Desaparición Forzada </t>
  </si>
  <si>
    <t>Nuevo León</t>
  </si>
  <si>
    <t>PGR</t>
  </si>
  <si>
    <t xml:space="preserve">Es un trato de acuerdo a DH, pues se habla de víctimas. </t>
  </si>
  <si>
    <t>https://www.animalpolitico.com/2018/08/pgr-pruebas-ejercito-desaparicion/</t>
  </si>
  <si>
    <t xml:space="preserve">México </t>
  </si>
  <si>
    <t>PGR acumula pruebas contra el Ejército en caso de desaparición, y hallan su rastro en dos cuarteles</t>
  </si>
  <si>
    <t>El ingeniero Francisco Herrera fue interceptado cuando conducía a su trabajo, en la ciudad de Tampico, Tamaulipas, en 2015; sus teléfonos registraron actividad en coordenadas que corresponden exactamente con la ubicación del Campo Militar Número 1.</t>
  </si>
  <si>
    <t xml:space="preserve">Tampico </t>
  </si>
  <si>
    <t>Ocurrio en la vía pública de Tampico.</t>
  </si>
  <si>
    <t>En el 2015 el Ingeniero Francisco Herrera fue intecerptado por dos automoviles, desde ese entonces no se supo su paradero. Encontaron su celular por medio de GPS dentro del campo militar número 1</t>
  </si>
  <si>
    <t xml:space="preserve">Desparición forzada </t>
  </si>
  <si>
    <t xml:space="preserve">Tampico, Tamaulipas </t>
  </si>
  <si>
    <t xml:space="preserve">MP </t>
  </si>
  <si>
    <t xml:space="preserve">PGR de Tamaulipas </t>
  </si>
  <si>
    <t>SEDENA</t>
  </si>
  <si>
    <t xml:space="preserve">Se le da trato de víctima de desaprición forzada </t>
  </si>
  <si>
    <t>Estado de México</t>
  </si>
  <si>
    <t>Por redacción</t>
  </si>
  <si>
    <t>http://www.sinembargo.mx/26-08-2018/3462495</t>
  </si>
  <si>
    <t>No hubo</t>
  </si>
  <si>
    <t>VIDEO muestra a policías de la CdMx golpear salvajemente a un individuo; no se sabe quién es la víctima</t>
  </si>
  <si>
    <t>Policia Estatal</t>
  </si>
  <si>
    <t>Videos que circulan en redes sociales muestran la golpiza que los policías de la Ciudad de México le dieron un individuo no identificado. En las imágenes se puede ver al sujeto agredido en las escaleras, sangrando, mientras los oficiales lo patean, le dan manotazos, no le permiten ponerse de pie. Pareciera que los agresores toman turnos para golpearlo.
Todo sucede en la estación Zócalo, de la Línea 2 del Metro capitalino.</t>
  </si>
  <si>
    <t>Joven</t>
  </si>
  <si>
    <t xml:space="preserve">No indica </t>
  </si>
  <si>
    <t xml:space="preserve">Instalaciones del metro de la Ciudad de México </t>
  </si>
  <si>
    <t xml:space="preserve">Policias miembros de la Policia Bancaria Industrial encargadod de la siguridad pública del transporte metro golpean a un hombre brutalmente, sólo se tiene registro gráfico, no se sabe las razones, ni el paradero del sujeto, sólo queda rastro de sangre. </t>
  </si>
  <si>
    <t xml:space="preserve">Víctima de agresión por parte de policias </t>
  </si>
  <si>
    <t xml:space="preserve">Agrasiones físicas </t>
  </si>
  <si>
    <t xml:space="preserve">Violencia y agrasiones, posible detención arbitraria. </t>
  </si>
  <si>
    <t xml:space="preserve">El discurso de la nota es de denucnia hacia la brutalidad policiaca con la que fue tratada el individuo. </t>
  </si>
  <si>
    <t>Andrea Vega</t>
  </si>
  <si>
    <t>Mujer</t>
  </si>
  <si>
    <t>https://www.animalpolitico.com/2018/08/violacion-chimualhuacan-sentencia-policias/</t>
  </si>
  <si>
    <t>Chihuahua</t>
  </si>
  <si>
    <t xml:space="preserve">Estados </t>
  </si>
  <si>
    <t>Chiapas</t>
  </si>
  <si>
    <t xml:space="preserve">Otro </t>
  </si>
  <si>
    <t>Si</t>
  </si>
  <si>
    <t xml:space="preserve">México Desigual </t>
  </si>
  <si>
    <t>Sentencian a policías que en activo mataron a joven y violaron a su novia, pero niegan reparación del daño</t>
  </si>
  <si>
    <t>Al no ampliar la responsabilidad hasta la administración pública, el juez no garantizó la reparación integral del daño ni se ocupó de la no repetición del hecho, aunque así lo exige la Constitución, la Ley de Víctimas y diversas leyes internacionales.</t>
  </si>
  <si>
    <t>Chimalhuacan</t>
  </si>
  <si>
    <t xml:space="preserve">Las calles de Chimalhuacan, Edo. México. </t>
  </si>
  <si>
    <t>De acuerdo a la sentencia, la noche del 21 de febrero de 2013, los tres policías se asomaron al interior del vehículo donde estaban V.E.M.C y A. F.F. “Bájense”, les ordenaron. Empezaron a cuestionarlos: “Qué hacen aquí, por qué a esta hora”. Pedro Luis Becerril Ríos condujo a A.F.F a una cancha de futbol donde la violó. Los otros dos policías se llevaron a V.E.M.C atrás de la camioneta y se quedaron resguardándolo.
Cuando la adolescente pudo volver con su novio y los policías se habían ido, le contó sobre el ataque. El joven quiso ir a denunciar el hecho, pero no solos: pasaron por los padres de ambos.
De camino a la delegación se encontraron con una patrulla, la de Becerril y sus dos compañeros. Después de violar a A.F.F habían continuado su rondín. El grupo avanzó para reclamarles. Los agentes echaron el vehículo en reversa para escapar. Un auto estacionado atrás les impidió la maniobra.</t>
  </si>
  <si>
    <t xml:space="preserve">Según los policias: interrogarlos </t>
  </si>
  <si>
    <t xml:space="preserve">Victimas </t>
  </si>
  <si>
    <t xml:space="preserve">Violencia sexual, agresiones físicas </t>
  </si>
  <si>
    <t>16 y 15 años</t>
  </si>
  <si>
    <t xml:space="preserve">Mujer </t>
  </si>
  <si>
    <t xml:space="preserve">ejecución extrajudicial, Da y violencia sexual </t>
  </si>
  <si>
    <t xml:space="preserve">Chimalhuacan </t>
  </si>
  <si>
    <t xml:space="preserve">Fiscalia municipal </t>
  </si>
  <si>
    <t xml:space="preserve">Defensores de DH </t>
  </si>
  <si>
    <t>http://www.sinembargo.mx/02-09-2018/3465091</t>
  </si>
  <si>
    <t>Seguridad</t>
  </si>
  <si>
    <t>Ramiro, 20 años, fue por trabajo a Nayarit. Policías de Tepic se lo llevaron… y no se supo más de él</t>
  </si>
  <si>
    <t>El pasado 19 de junio de 2018, Ramiro Osuna Ríos desapareció en Tepic luego de que supuestamente fue detenido por elementos de la Fiscalía de Nayarit.
Ramiro Osuna Osuna, padre del joven de 20 años, lo busca desde entonces. Ni la dependencia estatal, ni la PGR le han dado noticias sobre el paradero de su hijo.
“A veces pienso que ando buscando una aguja en un pajar porque son muchos, muchos los desaparecidos”, dice</t>
  </si>
  <si>
    <t>Tepic</t>
  </si>
  <si>
    <t>Nayarit</t>
  </si>
  <si>
    <t xml:space="preserve">En Tepic, Nayarit mientras estaba en un viaje de trabajo fue detenido po policias de la Fiscalía Genral de Nayarit </t>
  </si>
  <si>
    <t xml:space="preserve">A decir de sus familiares el joven hab{ia ido a buscar trabajo a Nuevo Varllarta de ayudante de chef, sin embargo, nunca llego a su destino, la {ultima vez que se le vio fue en Tepic, Nayarit cuando los policias de la Fiscalia de ese estado lo detuvieron. Su papá a los tres días de saber de la desaparición se presento ante las instancias correspondientes donde no supieron darle razones sobre su paradero, por lo que levanto las denuncia en la fiscalia de Nayarit y ante la PGR. </t>
  </si>
  <si>
    <t xml:space="preserve">Policias Ministeriales </t>
  </si>
  <si>
    <t xml:space="preserve">Víctima de desaparición forzada </t>
  </si>
  <si>
    <t xml:space="preserve">Detención Arbitraría/ Desparición forzada </t>
  </si>
  <si>
    <t>Mazatlan, Sinaloa</t>
  </si>
  <si>
    <t xml:space="preserve">PGR  </t>
  </si>
  <si>
    <t xml:space="preserve">Fiscalia General del Estado de Nayarit </t>
  </si>
  <si>
    <t>San Luis Potosí</t>
  </si>
  <si>
    <t xml:space="preserve">El Universal </t>
  </si>
  <si>
    <t xml:space="preserve">Juan Manuel Barrera </t>
  </si>
  <si>
    <t>http://www.eluniversal.com.mx/metropoli/policias-se-enfrentan-estudiantes-en-ixtapaluca</t>
  </si>
  <si>
    <t>Metrópoli</t>
  </si>
  <si>
    <t>Policias enfrentan a estudiantes en Ixtapaluca</t>
  </si>
  <si>
    <t>Por la gresca, dos jóvenes fueron detenidos; unm video que circula en redes sociales muestra el momento de la riña</t>
  </si>
  <si>
    <t xml:space="preserve">Ixtapaluca </t>
  </si>
  <si>
    <t xml:space="preserve">Afuera de la Preparatoria Gabino Barrera de UAEM en Ixtapaluca, Estado de México  </t>
  </si>
  <si>
    <t xml:space="preserve">Los alumnos, menores de edas, iban saliendo de estudiar cuando los policias los intetaron detener por que se veian sopechosos. Los jovenes y vecinos se defendieron lo que ocasiono la trifulca. </t>
  </si>
  <si>
    <t>Parecian Sospechosos</t>
  </si>
  <si>
    <t xml:space="preserve">Estudiantes de la preparatoria </t>
  </si>
  <si>
    <t xml:space="preserve">Agresiones Físiscas </t>
  </si>
  <si>
    <t xml:space="preserve">Menores de edad </t>
  </si>
  <si>
    <t>Hombres</t>
  </si>
  <si>
    <t>Detención arboitraria/agresiones físicas</t>
  </si>
  <si>
    <t>Ixtapaluca, Edo. Mex</t>
  </si>
  <si>
    <t>no</t>
  </si>
  <si>
    <t xml:space="preserve">Ivan Ramiréz </t>
  </si>
  <si>
    <t>DA/DI</t>
  </si>
  <si>
    <t>CEDH</t>
  </si>
  <si>
    <t>http://www.milenio.com/politica/comunidad/usaron-hijo-carne-canon-madre-detenido-agresion-cu</t>
  </si>
  <si>
    <t xml:space="preserve">Comunidad </t>
  </si>
  <si>
    <t>Usaron a mi hijo como "carne de cañón": madre de detenido por agresión en CU</t>
  </si>
  <si>
    <t>La madre de Marco Antonio Camargo, detenido por los hechos del 3 de septiembre, admite que su hijo lanzó piedras a los manifestantes porque "cayó en la provocación". http://www.milenio.com/politica/comunidad/usaron-hijo-carne-canon-madre-detenido-agresion-cu</t>
  </si>
  <si>
    <t xml:space="preserve">Explanada de Ciudad Universitaria </t>
  </si>
  <si>
    <t xml:space="preserve">Madre acusa a los dirigentes de grupos porrtiles 3 de septiembre de inculpar a su hijo. En el cuerpo de la nota indica como fue inculpado su hijo y porque indica porque fueron dejados en libertad los dem{as implicados: Para la señora García, su hijo fue usado como "carne de cañón", por otro presunto porro identificado como Érik Linares Torres, El Lucas, quien fue detenido la semana pasada y luego fue puesto en libertad porque "no hubo flagrancia en su detención ni imputación en su contra </t>
  </si>
  <si>
    <t xml:space="preserve">Agresiones físicas </t>
  </si>
  <si>
    <t>Porros</t>
  </si>
  <si>
    <t>http://www.sinembargo.mx/12-09-2018/3470155</t>
  </si>
  <si>
    <t>Meéxico</t>
  </si>
  <si>
    <t>Dicen que nos rescataron y es mentira; mataron a dos, los torturaron, les cortaron dedos”</t>
  </si>
  <si>
    <t>De unos 500 migrantes que viajaban en el tren estiman que 200 fueron detenidos por Migración para ser enviados de vuelta y al menos 170 llegaron a Juan Rodríguez, de los cuales la mayoría decidió seguir su camino en el tren durante la noche del lunes. No obstante, aseguran que entre las piñas, quedaron connacionales muertos.</t>
  </si>
  <si>
    <t>Los Tigres</t>
  </si>
  <si>
    <t>Veracruz</t>
  </si>
  <si>
    <t xml:space="preserve">Centro del estado de Veracruz, zonas por donde pasa el tran la bestia </t>
  </si>
  <si>
    <t>Agentes de INM detienen a más de 100 migrantes que viajaban a bordo de "la bestia"</t>
  </si>
  <si>
    <t xml:space="preserve">Policia Federal </t>
  </si>
  <si>
    <t xml:space="preserve">Migrantes indocumentados </t>
  </si>
  <si>
    <t>Agresiones con arma de fuego</t>
  </si>
  <si>
    <t xml:space="preserve">Menores y mayores de edad </t>
  </si>
  <si>
    <t xml:space="preserve">DA, Agresiones con arma de fuego </t>
  </si>
  <si>
    <t xml:space="preserve">Honduras, Nicaragua/Centro america </t>
  </si>
  <si>
    <t>INM</t>
  </si>
  <si>
    <t>http://www.milenio.com/policia/policias-detienen-estudiante-ipn-inventan-robo</t>
  </si>
  <si>
    <t xml:space="preserve">policia </t>
  </si>
  <si>
    <t>Policías detienen a estudiante del IPN y le inventan robo</t>
  </si>
  <si>
    <t>Dos policías fueron cesados y cuatro más son investigados por detener a un estudiante del Politécnico que repartía volantes en la delegación Cuauhtémoc. http://www.milenio.com/policia/policias-detienen-estudiante-ipn-inventan-robo</t>
  </si>
  <si>
    <t>Colonia Santa Maria la Rivera Ciudad de México</t>
  </si>
  <si>
    <t xml:space="preserve">Un joven estudiante del IPN fue detenido por policias de la CDMX que lo acusaron por ante el MP por robo. 48 horas depués quedo en libeetad por falta de pruebas. Denuncio a los policias y estos fueron cesados. </t>
  </si>
  <si>
    <t xml:space="preserve">Repartir volantes en la vía pública </t>
  </si>
  <si>
    <t>Joven Estudiante del IPN</t>
  </si>
  <si>
    <t>Agreciones y Excesivo de la fuerza</t>
  </si>
  <si>
    <t xml:space="preserve">Hombres </t>
  </si>
  <si>
    <t xml:space="preserve">DA, uso de excesivo de fuerza </t>
  </si>
  <si>
    <t>Fiscalia CDMX</t>
  </si>
  <si>
    <t>Jalisco</t>
  </si>
  <si>
    <t xml:space="preserve">Existe un video donde se observa la detención arbotraría. Resulta interesante que son las personas que presencian el acto las que graban y cuestionan a la policia sobre la DA. </t>
  </si>
  <si>
    <t>Víctor Alonso Del Pozo Rodríguez</t>
  </si>
  <si>
    <t>https://www.animalpolitico.com/blogueros-verdad-justicia-reparacion/2018/09/10/caso-lorena-gonzalez-la-fabricacion-de-culpables/</t>
  </si>
  <si>
    <t>Verdad, justicia y reparación</t>
  </si>
  <si>
    <t xml:space="preserve">Caso Lorena González: la fabricación de culpables
</t>
  </si>
  <si>
    <t>Lorena fue acusada y detenida hace 10 años por el gobierno capitalino por un delito que nunca cometió. Pasó siete años presa injustamente, víctima de tratos crueles e inhumanos. Su caso es una muestra de la forma rutinaria en la que se cometen violaciones a derechos humanos en CDMX.</t>
  </si>
  <si>
    <t>Lugar de trabajo</t>
  </si>
  <si>
    <t xml:space="preserve"> A Lorena la detuvieron un 5 de septiembre, en las instalaciones del lugar en el que trabajaba desde 1995. Le fabricaron un delito, que nunca cometió, para que el Gobierno capitalino pudiera alardear sobre su capacidad de rendir resultados en la investigación del secuestro de Fernando Martí. A Lorena la exhibieron, en una aparatosa conferencia de prensa, como una delincuente de alto perfil; la arraigaron por dos meses y, posteriormente, la enviaron a una prisión en condiciones de incomunicación.</t>
  </si>
  <si>
    <t>Secuestro</t>
  </si>
  <si>
    <t xml:space="preserve">Vívtimas de una detención arbitraria </t>
  </si>
  <si>
    <t>No sé sabe</t>
  </si>
  <si>
    <t>Comisión de Derechos Humanos de la CDMX</t>
  </si>
  <si>
    <t>https://www.animalpolitico.com/2018/09/encapuchados-enfrentamiento-policia-cdmx/</t>
  </si>
  <si>
    <t xml:space="preserve">Tras detención de normalista, encapuchados se enfrentan con la policía en CDMX
</t>
  </si>
  <si>
    <t>Encapuchados lanzaron un cohetón a una patrulla, y un policía de Tránsito fue retenido.</t>
  </si>
  <si>
    <t xml:space="preserve">Centro de la Ciudad de México </t>
  </si>
  <si>
    <t>“Lo que pasa es que ayer dejamos ahí la carpa, después de realizar el antigrito, porque la vamos a ocupar hoy. Se vino la Policía, quisieron quitar la carpa y los jóvenes no lo permitieron, entonces se llevaron a uno de ellos detenido, pero ya lo liberaron”, relató.</t>
  </si>
  <si>
    <t>Libertad de expresión</t>
  </si>
  <si>
    <t xml:space="preserve">Normalistas </t>
  </si>
  <si>
    <t>http://www.milenio.com/policia/ejercito-ejecuto-2-sembro-armas-cuerpos-palmarito-puebla-acredito-cndh</t>
  </si>
  <si>
    <t xml:space="preserve">Policía </t>
  </si>
  <si>
    <t>Militares y policías ejecutaron a dos en Palmarito, Puebla, acreditó CNDH</t>
  </si>
  <si>
    <t>El organismo emitió una recomendación por violaciones graves a derechos humanos, dirigida a la Sedena y a la SSP de Puebla, por los enfrentamientos ocurridos el 3 de mayo de 2017 en Palmarito, mismos que dejaron 10 muertos y 26 heridos.</t>
  </si>
  <si>
    <t>Palmarito Tochapan, municipio de Quecholac</t>
  </si>
  <si>
    <t xml:space="preserve">Inmediaciones de las instalaciones de Pemex </t>
  </si>
  <si>
    <t>Militares y policías de Puebla ejecutaron a dos personas, manipularon un cadáver y colocaron armas largas a dos cuerpos tras los enfrentamientos entre presuntos huachicoleros y fuerzas federales y estatales en Palmarito Tochapan, municipio de Quecholac, ocurridos el 3 de mayo de 2017, acreditó la Comisión Nacional de los Derechos Humanos.
Los soldados y los oficiales también maltrataron a 12 personas, entre ellas tres menores de edad, y detuvieron a dos infantes.</t>
  </si>
  <si>
    <t>Víctimas, menores de edad, infantes</t>
  </si>
  <si>
    <t xml:space="preserve">Totura, detención arbitraria, agresiones físiscas. </t>
  </si>
  <si>
    <t xml:space="preserve">No existen datos, sólo se sabe que son menores de edad </t>
  </si>
  <si>
    <t>Totura, detención arbitraria, agresiones físiscas.</t>
  </si>
  <si>
    <t xml:space="preserve">No se tienen datos </t>
  </si>
  <si>
    <t xml:space="preserve">Comisión Nacional de Derechos Humanos </t>
  </si>
  <si>
    <t xml:space="preserve">Fiscalia del Estado de Puebla </t>
  </si>
  <si>
    <t xml:space="preserve">Fiscalias, militares, pgr, pemex, gobernados de Puebla </t>
  </si>
  <si>
    <t xml:space="preserve">Grupos delectivos que roban combustibles </t>
  </si>
  <si>
    <t>Rebeca Jimenez Jacinto</t>
  </si>
  <si>
    <t>http://www.eluniversal.com.mx/metropoli/edomex/ejercito-detiene-2-presuntos-narcomenudistas-refugiados-en-fes-acatlan-0</t>
  </si>
  <si>
    <t xml:space="preserve">Metropoli </t>
  </si>
  <si>
    <t xml:space="preserve">Vigilancia de la UNAM entrega al ejercito a dos presuntos narcomenudistas </t>
  </si>
  <si>
    <t xml:space="preserve">Los dos jóvenes bricaron los torniquetes de la facultad de estudis superiores, pero el personal de seguridad los entrego a las bases de operación mixta; ambos fueron trasladados al ministerio público.  </t>
  </si>
  <si>
    <t xml:space="preserve">Naucalpan </t>
  </si>
  <si>
    <t xml:space="preserve">Inmediaciones de la FES Acacatlan </t>
  </si>
  <si>
    <t xml:space="preserve">Dos jovenes fueron detenidos por la seguridad del plantes y entregados a los militares por supuesta portación de mariguana </t>
  </si>
  <si>
    <t xml:space="preserve">Portación de mariguan </t>
  </si>
  <si>
    <t xml:space="preserve">Jovenes </t>
  </si>
  <si>
    <t>DA</t>
  </si>
  <si>
    <t>Seguridad del plantel de la fes Acatlan</t>
  </si>
  <si>
    <t>mujer</t>
  </si>
  <si>
    <t>https://www.animalpolitico.com/2018/09/onu-sistema-penal-megaproyectos-mexico/</t>
  </si>
  <si>
    <t>Relatora de la ONU denuncia uso del sistema penal contra opositores a megaproyectos en México</t>
  </si>
  <si>
    <t>Victoria Tauli-Corpuz explicó que las autoridades y jueces han usado el sistema legal para acusar a pobladores de ser intrusos de sus propias tierras y emitió una serie de recomendaciones para México.</t>
  </si>
  <si>
    <t>Acapulco</t>
  </si>
  <si>
    <t>Comunidad de La Concepción municipio de acapulco Gro.</t>
  </si>
  <si>
    <t>se llevaron detenidos a 25 integrantes de CECOP ( Consejo de Ejidos y Comunidades Opositoras a la Presa La Parota ) y los acusaron de homicidio por los hechos en La Concepción. El 22 de agosto de 2018, después de que el juez aceptó que hubo violaciones al debido proceso, se logró la liberación de nueve de los detenidos. Pero la mayoría de los líderes más importantes del movimiento siguen en la cárcel.</t>
  </si>
  <si>
    <t>Arestros durante las posteriores diligencias policiacas por un enfrentamiento entre opositores y simpatizantes al proyecto de CFE el 7 de enero de 2017 en la comunidad de la Concepción, municipio de Acapulco. Murieron ocho personas, seis a favor de la presa y dos policías comunitarios.</t>
  </si>
  <si>
    <t xml:space="preserve">integrantes de CECOP </t>
  </si>
  <si>
    <t>No especifíca</t>
  </si>
  <si>
    <t>fotografía de comuneros manifestantes con pancartas, que se oponen a megaproyecto de la presa hidroeléctrica La Parota</t>
  </si>
  <si>
    <t>Lourdes soler</t>
  </si>
  <si>
    <t>http://www.milenio.com/policia/detienen-a-hombre-por-amenaza-de-plagio</t>
  </si>
  <si>
    <t>Violencia de género</t>
  </si>
  <si>
    <t>Detienen a hombre por amenaza de plagio</t>
  </si>
  <si>
    <t xml:space="preserve">La víctima mostró como evidencia a las autoridades mensajes de texto donde se le amenaza con secuestrar a los hijos de su pareja sentimental. </t>
  </si>
  <si>
    <t>Santa catarina</t>
  </si>
  <si>
    <t>en una plaza comercial de la zona centro de ese municipio.</t>
  </si>
  <si>
    <t>Tras extorsionar vía mensajes de texto, un joven de 17 años fue capturado por elementos de la Policía de Santa Catarina en una plaza comercial, ubicada en la zona centro de ese municipio. Se informó que el detenido, identificado como Ailton Geovanni, amenazó a su patrón con secuestrar a los hijos de su pareja sentimental si no le entregaba 30 mil pesos en efectivo.</t>
  </si>
  <si>
    <t>amenaza de secuestro</t>
  </si>
  <si>
    <t>joven de 17 años</t>
  </si>
  <si>
    <t>hombre</t>
  </si>
  <si>
    <t>ministerio público</t>
  </si>
  <si>
    <t>Ponen luego del encabezado la foto del detenido con un cuadro en los ojos para proteger su identidad</t>
  </si>
  <si>
    <t>https://www.animalpolitico.com/2017/02/mexicali-manifestantes-detencion-protesta/</t>
  </si>
  <si>
    <t>Manifestantes denuncian que policías de Mexicali los detuvieron y golpearon durante protesta</t>
  </si>
  <si>
    <t>El grupo Mexicali Resiste denunció la detención de 10 personas, a quiénes no se les informaron los motivos de su arresto mientras se manifestaban en el Palacio Municipal</t>
  </si>
  <si>
    <t>Mexicali</t>
  </si>
  <si>
    <t>Enfrente del palacio municipal de Mexicali</t>
  </si>
  <si>
    <t>Manifestantes fueron detenidos por elementos de la policía municipal de Mexicali, Baja California mientras se manifestaban en el palacio municipal contra el alza al impuesto predial y las acciones para privatizar el agua</t>
  </si>
  <si>
    <t>Manifestarse</t>
  </si>
  <si>
    <t>Manifestantes</t>
  </si>
  <si>
    <t>agresiones físicas</t>
  </si>
  <si>
    <t>presidente municipal Gustavo Sánchez</t>
  </si>
  <si>
    <t>https://www.animalpolitico.com/2017/02/cndh-emite-recomendacion-marina/</t>
  </si>
  <si>
    <t>Marinos torturaron y detuvieron ilegalmente a un hombre; Semar debe reparar el daño: CNDH</t>
  </si>
  <si>
    <t xml:space="preserve">La CNDH emitió una recomendación a la marina por un caso de tortura y detención ilegal en el que elementos de la Secretaría de Marina están involucrados. </t>
  </si>
  <si>
    <t>Culiacán</t>
  </si>
  <si>
    <t>Sinaloa</t>
  </si>
  <si>
    <t>En el hogar de la víctima</t>
  </si>
  <si>
    <t>los hechos ocurrieron en Culiacán, Sinaloa, el 14 de noviembre del 2014. Según la CNDH, elementos del Ejército Nacional y de la SEMAR entraron al hogar de la víctima, lo golpearon y amenazaron. También su esposa fue golpeada.</t>
  </si>
  <si>
    <t>cateo ilegal</t>
  </si>
  <si>
    <t>Víctima</t>
  </si>
  <si>
    <t>Agreciones Físicas, violencia verbal y tortura</t>
  </si>
  <si>
    <t>detencion arbitraria</t>
  </si>
  <si>
    <t>Culiacán, sialoa</t>
  </si>
  <si>
    <t xml:space="preserve">Procuraduría General de la República </t>
  </si>
  <si>
    <t>Ministerio Público Federal</t>
  </si>
  <si>
    <t>Michoacán</t>
  </si>
  <si>
    <t>Otro</t>
  </si>
  <si>
    <t>https://periodicocorreo.com.mx/denuncian-a-policias-por-detencion-arbitraria-de-menores-de-edad/</t>
  </si>
  <si>
    <t>Guanajuato</t>
  </si>
  <si>
    <t>Denuncian a policías por detención arbitraria de menores de edad</t>
  </si>
  <si>
    <t>centro de la ciudad, a unos metros del Teatro Principal</t>
  </si>
  <si>
    <t>con el fundamento de que estos portaban unas tijeras de jardinería</t>
  </si>
  <si>
    <t>menores</t>
  </si>
  <si>
    <t>Agreciones físicas</t>
  </si>
  <si>
    <t>hombres</t>
  </si>
  <si>
    <t>Policía turistica</t>
  </si>
  <si>
    <t>Captura de video tomado por un testigo de la escena, en el que se ve a un menor siendo sometido y esposado en el piso</t>
  </si>
  <si>
    <t>Hidalgo</t>
  </si>
  <si>
    <t>http://www.milenio.com/policia/periodista-acusa-policias-orizaba-torturarlo-desaparecerlo</t>
  </si>
  <si>
    <t>Periodista acusa a policías de Orizaba de torturarlo y desaparecerlo por unas horas</t>
  </si>
  <si>
    <t xml:space="preserve">El fotógrafo, catedrático y defensor de derechos humanos, Oliver Coronado Paz, fue interrogado por Juan Ramón Herebia, a cargo de la policía, por tomar fotos al gimnasio del que es dueño </t>
  </si>
  <si>
    <t>Orizaba</t>
  </si>
  <si>
    <t>En la vía publica, enfrende del gimnacio mencionado</t>
  </si>
  <si>
    <t xml:space="preserve">El martes 3 de julio, alrededor de las 11:40 horas, el periodista tomó unas fotografías mientras esperaba en una parada de autobús para dirigirse a la Universidad Veracruzana. Posteriormente, un policía bajó de su patrulla, entró a un gimnasio que estaba en el mismo sitio donde Oliver esperaba su transporte y al salir comenzó a interrogarlo sobre las imágenes que había captado. Dos días después, el 5 de julio, estando en esa misma parada a las 11:40 horas volvió a arribar la patrulla de policía municipal PA-35, con tres policías a bordo; dos de ellos portando armas largas y el tercero con una pistola en el cinturón </t>
  </si>
  <si>
    <t>fotógrafo, catedrático y defensor de derechos humanos</t>
  </si>
  <si>
    <t>Amenaza con armas largas, tortura psicológica</t>
  </si>
  <si>
    <t xml:space="preserve">actos intimidatorios, detención arbitraria, desaparición forzada, amenazas y tortura psicológica </t>
  </si>
  <si>
    <t>Fiscalía Especial para la Atención de Delitos cometidos contra la Libertad de Expresión</t>
  </si>
  <si>
    <t xml:space="preserve">Comisión Ejecutiva de Atención a Víctimas </t>
  </si>
  <si>
    <t>Policía municipal</t>
  </si>
  <si>
    <t>http://www.milenio.com/policia/detienen-a-29-indocumentados-en-durango</t>
  </si>
  <si>
    <t>Detienen a 29 indocumentados en Durango</t>
  </si>
  <si>
    <t xml:space="preserve">Fueron encontrados en el poblado La Granja en Canatlán la tarde de ayer jueves. </t>
  </si>
  <si>
    <t xml:space="preserve">Canatlán </t>
  </si>
  <si>
    <t>Durango</t>
  </si>
  <si>
    <t xml:space="preserve">Fueron ubicados la tarde del jueves en el kilómetro 51 de la carretera Durango - Parral. </t>
  </si>
  <si>
    <t>Elementos de la Policía Investigadora de Delitos, detuvieron a 29 indocumentados en el poblado La Granja en Canatlán, Durango. Fueron ubicados la tarde del jueves en el kilómetro 51 de la carretera Durango - Parral. De los 29, 21 son originarios de Guatemala, siete son salvadoreños y uno es nicaragüense. Son 15 hombres y dos mujeres adultas, así como cinco niñas y siete niños.</t>
  </si>
  <si>
    <t xml:space="preserve">Migración </t>
  </si>
  <si>
    <t>indocumentados</t>
  </si>
  <si>
    <t>17 adultos y 12 menores</t>
  </si>
  <si>
    <t>7 mujeres (5 menores) 22 hombres (7 menores)</t>
  </si>
  <si>
    <t>Guatemala(21), El Salvador(7), Nicaragua (1)</t>
  </si>
  <si>
    <t>Policia federal</t>
  </si>
  <si>
    <t>Captural la foto de los indocumentados, entre ellos a menores</t>
  </si>
  <si>
    <t>http://www.sinembargo.mx/05-10-2018/3480928</t>
  </si>
  <si>
    <t>Policías detienen, golpean y torturan a Jaime Valencia Adame, director de Alerta Michoacán</t>
  </si>
  <si>
    <t>Zamora</t>
  </si>
  <si>
    <t>En la vía pública</t>
  </si>
  <si>
    <t>el pasado 2 octubre, Jaime Valencia Adame, director de la agencia de noticias Alerta Michoacán, fue aprehendido arbitrariamente por parte de elementos de la policía estatal y municipal en Zamora, Michoacán. Valencia explicó que el día de la detención, alrededor de las 22:30 horas, estacionó su vehículo sobre las avenidas 5 de mayo y Manuel Ávila Camacho, en el municipio michoacano, para realizar una operación bancaria cuando arribaron varios elementos de la policía estatal, sin informarle el motivo de la detención fue esposado y subido a una patrulla en donde fue amenazado con ser desaparecido. Al final, los sujetos le impusieron una multa por la cantidad 200 pesos por una falta administrativa.</t>
  </si>
  <si>
    <t>Periodista</t>
  </si>
  <si>
    <t>Tortura física y psicológica</t>
  </si>
  <si>
    <t>Es un ataque a un periodista y no se especifica su edad</t>
  </si>
  <si>
    <t>http://www.sinembargo.mx/17-10-2018/3485792</t>
  </si>
  <si>
    <t>Los policías de Chimalhuacán, Edomex, que violaron a menor en una patrulla, reciben 55 años</t>
  </si>
  <si>
    <t>Ambos sentenciados se desempeñaban como elementos de la Policía Municipal de Chimalhuacán y en el año 2016 agredieron sexualmente a una adolescente de 17 años, a quien subieron a una patrulla en donde la sometieron.</t>
  </si>
  <si>
    <t xml:space="preserve">Patrulla de policia </t>
  </si>
  <si>
    <t xml:space="preserve">Dos policias detuvieron y subieron a su patrulla a una menor de edad y abusaron sexualmente de ella. </t>
  </si>
  <si>
    <t>Ninguna</t>
  </si>
  <si>
    <t>Víctimas y menores de edad</t>
  </si>
  <si>
    <t>17 añps</t>
  </si>
  <si>
    <t>Detención arbitraría, violencia sexual</t>
  </si>
  <si>
    <t>Edo. México</t>
  </si>
  <si>
    <t>Fiscalia</t>
  </si>
  <si>
    <t>http://sanluis.eluniversal.com.mx/nacion/18-10-2018/cndh-emite-recomendacion-sedena-y-policia-federal-por-tortura-pasajero</t>
  </si>
  <si>
    <t>CNDH emite recomendación a Sedena y Policia Federal por tortura a pasajero</t>
  </si>
  <si>
    <t>La CNDH acreditó violación a derechos humanos y tortura en contra de un pasajero que viajaba de Monterrey y a Nuevo Laredo, por lo que emitió recomendación a ambas instituciones federales.</t>
  </si>
  <si>
    <t>Monterrey</t>
  </si>
  <si>
    <t xml:space="preserve">Carretera Monterry-Nuevo Laredo </t>
  </si>
  <si>
    <t>Policia federales y militares de la Sedena detuvieron un camión de pasajeros donde detuvieron a una persona que llevaron al cuartel donde lo torturarón.</t>
  </si>
  <si>
    <t xml:space="preserve">Victima </t>
  </si>
  <si>
    <t xml:space="preserve">Detención arbitraría, tortura </t>
  </si>
  <si>
    <t>CDH</t>
  </si>
  <si>
    <t>Sedena</t>
  </si>
  <si>
    <t>Juan Carlos Zavala</t>
  </si>
  <si>
    <t>http://oaxaca.eluniversal.com.mx/seguridad/27-09-2018/fiscalia-de-oaxaca-allana-casa-de-periodista-sin-orden-judicial</t>
  </si>
  <si>
    <t>Fiscalia de Oaxaca allana casa de periodista sin orden judicial</t>
  </si>
  <si>
    <t xml:space="preserve">Los integrantes de la Agencia Estatal de Investigaciones (AEI) apuntaron sus armas de grueso calibre y cortaron cartucho contra su esposa e hija de cinco años de edad. 
</t>
  </si>
  <si>
    <t>San Andres Huayapám</t>
  </si>
  <si>
    <t xml:space="preserve">Fraccionamiento del municipio, casa de la víctima </t>
  </si>
  <si>
    <t xml:space="preserve">Los hechos ocurrieron alrededor de la media noche de ayer 26 de septiembre de 2018, los agentes amenazaron al periodista de disparar si no abría la puerta de su hogar, tras ingresar los amagaron con sus armas de grueso calibre sin dar ninguna explicación ni mostrar una orden de careo emitida por algún juez; los agentes apuntaron sus armas contra su esposa e hija de cinco años de edad y cortaron cartucho.
</t>
  </si>
  <si>
    <t xml:space="preserve">Periodista </t>
  </si>
  <si>
    <t>Amagaron y amenazaron con armas de fuego</t>
  </si>
  <si>
    <t>3, dos mayores de edad y una niña de 5 años</t>
  </si>
  <si>
    <t>Allnamiento de morada, DA</t>
  </si>
  <si>
    <t>CEDH-oaxaca</t>
  </si>
  <si>
    <t>Fiscalia de Oaxaca</t>
  </si>
  <si>
    <t>Agencia estatal de investigaciones</t>
  </si>
  <si>
    <t>https://www.sinembargo.mx/25-10-2018/3489065</t>
  </si>
  <si>
    <t>Policías detienen y golpean a migrante hondureño por pedir limosna en Celaya</t>
  </si>
  <si>
    <t xml:space="preserve">Celaya </t>
  </si>
  <si>
    <t>Calles de la ciudad de Celaya.  El hecho ocurrió bajo el puente de la avenida Juan José Torres Landa a un costado del estadio Miguel Alemán Valdés.</t>
  </si>
  <si>
    <t>ircula un video en redes sociales  en el que se muestra un presunto abuso de autoridad por parte de elementos de Policía Municipal de Celaya hacia un inmigrante, supuestamente de nacionalidad hondureña, por pedir dinero en vía pública.</t>
  </si>
  <si>
    <t xml:space="preserve">Pedir lomosna en la calle y ser migrante </t>
  </si>
  <si>
    <t>Migrante indocumentado</t>
  </si>
  <si>
    <t xml:space="preserve">Forcejearon con él y lo golpearon </t>
  </si>
  <si>
    <t>Honduras</t>
  </si>
  <si>
    <t xml:space="preserve">Es importante mencionar que fueron lso transeuntes los que grabaron la DA para posteriormente convertirse en noticia. </t>
  </si>
  <si>
    <t>Paris Martínez</t>
  </si>
  <si>
    <t>https://www.animalpolitico.com/2018/10/policias-secuestro-tortura-sexual-estudiante/?utm_source=Hoy+en+Animal&amp;utm_campaign=ab94259bd0-EMAIL_CAMPAIGN_2018_10_29_02_44&amp;utm_medium=email&amp;utm_term=0_ae638a5d34-ab94259bd0-392914277</t>
  </si>
  <si>
    <t>Policías de la CDMX presuntamente secuestraron y torturaron a un estudiante</t>
  </si>
  <si>
    <t>Un video desmintió la narración de cinco policías, y mostró que a Juan Ramón fue extraído de su casa por agentes de la SSP  capitalina y privado de la libertad.</t>
  </si>
  <si>
    <t>Calles del Centro Histórico de la Ciudad de México</t>
  </si>
  <si>
    <t xml:space="preserve">Existen dos versiones de los hechos. La primera es la de los policías que argumentan que detuvieron al joven en flagrancia. Y la segun acompañada de un video, en la que la detención sucede afuera de la casa del joven, en presencia de sus padres y donde dice haber sufrido tortura y violencia sexual. </t>
  </si>
  <si>
    <t>Aparentemente extorsión</t>
  </si>
  <si>
    <t>Joven Estudiante de UACM</t>
  </si>
  <si>
    <t xml:space="preserve">Violencia física </t>
  </si>
  <si>
    <t xml:space="preserve">DA, tortura y malos tratos, violencia sexual </t>
  </si>
  <si>
    <t>Físcalia de la CDMX, medios de comunicación</t>
  </si>
  <si>
    <t xml:space="preserve">Fiscalia </t>
  </si>
  <si>
    <t xml:space="preserve">Organizaciones de la sociedad civil </t>
  </si>
  <si>
    <t>https://www.animalpolitico.com/2018/10/policias-golpean-antropologas-bellas-artes/</t>
  </si>
  <si>
    <t>Policías de CDMX golpean y roban a dos antropólogas en Bellas Artes</t>
  </si>
  <si>
    <t>Además de robarles sus teléfonos y otras pertenencias, los policías de la Ciudad de México patearon a ambas profesionistas, provocándoles diversas lesiones.</t>
  </si>
  <si>
    <t>Centro histórico de la ciudad de méxico</t>
  </si>
  <si>
    <t xml:space="preserve">Dos chicas de 30 y 31 años se acercaron al lugar donde se estaba la policia acorralando a dos mujeres con sus hijos en el marco de un operativo policiaco. Con la finalidad de documentar el hecho tomaron una fotográfia desde su telefóno celular. Entonces, los policias se los arrebataron, las golpearon y llevaron a la delegación. </t>
  </si>
  <si>
    <t xml:space="preserve">Tomar una fotografía </t>
  </si>
  <si>
    <t xml:space="preserve">30 y 31 años </t>
  </si>
  <si>
    <t xml:space="preserve">Agresiones </t>
  </si>
  <si>
    <t>Israel Navarro</t>
  </si>
  <si>
    <t>http://www.milenio.com/estados/van-contra-el-segundo-grupo-de-migrantes-detienen-a-160</t>
  </si>
  <si>
    <t>Van contra el segundo grupo de migrantes; detienen a 160</t>
  </si>
  <si>
    <t>Autoridades confirmaron a MILENIO que en los próximos días continuarán las deportaciones.</t>
  </si>
  <si>
    <t xml:space="preserve">Tapachula </t>
  </si>
  <si>
    <t xml:space="preserve">Caminado de Tapachula a Huixtla en las carreteras </t>
  </si>
  <si>
    <t>En el contexto de la caravana migrante la policia federal junto con agentes del INM detuvieron a 160 migrantes centroamericanos (Hondureños), sin documentos que fueron deportados a San Pedro Sula</t>
  </si>
  <si>
    <t>“situación migratoria irregular”</t>
  </si>
  <si>
    <t>Migrantes indocumentados/situación migratoria irregular</t>
  </si>
  <si>
    <t xml:space="preserve">No menciona </t>
  </si>
  <si>
    <t>https://www.sinembargo.mx/12-11-2018/3496608</t>
  </si>
  <si>
    <t>Mexico</t>
  </si>
  <si>
    <t>Policías de la CdMx invaden una comunidad de Edomex y torturan a ciudadanos: VIDEOS los exhiben</t>
  </si>
  <si>
    <t>Desde la madrugada de este lunes, decenas de pobladores cerraron la autopista México-Pachuca en ambos sentidos en protesta por las agresiones de la Policía capitalina. La protesta ha afectado a decenas de personas que intentan ingresar a la Ciudad de México.
Son vecinos de San Juanico. Temprano denunciaron que los agentes de seguridad ingresaron al territorio mexiquense y los agredieron. Aseguraron que al menos dos taxistas resultaron severamente lesionados. Denisse Ugalde, Alcaldesa de Tlalnepantla, indicó que al menos ocho personas resultaron lesionadas durante el operativo.
Videos circulados esta mañana muestran a hombres y mujeres en custodia de la policía que son torturados por los uniformados.</t>
  </si>
  <si>
    <t>En la frontera de la ciudad de México y Tlalnepantla, Estado de México</t>
  </si>
  <si>
    <t xml:space="preserve">El domingo 11 de noviembre a decir de la policía capitalina perseguian a unos presuntos delincuentes que habían asaltado una gasolinería, al detenerlos fueron obstaculizados por los taxistas de la demarcación. Sin embargo, han salido a la luz diversos videos que muestran el abuso y la brutalidad policiaca. </t>
  </si>
  <si>
    <t xml:space="preserve">Flagrancia, robo a gasolineria </t>
  </si>
  <si>
    <t>Civiles</t>
  </si>
  <si>
    <t>Violencia física, tortura, DA</t>
  </si>
  <si>
    <t xml:space="preserve">No se sabe </t>
  </si>
  <si>
    <t xml:space="preserve">Hombres y mujeres </t>
  </si>
  <si>
    <t>Medios de comunicación</t>
  </si>
  <si>
    <t>Redaccion</t>
  </si>
  <si>
    <t>https://www.sinembargo.mx/20-11-2018/3500187</t>
  </si>
  <si>
    <t>Agentes de la PF en SLP interrogaron a dos menores de 9 y 14 años y luego desaparecieron al padre: CNDH</t>
  </si>
  <si>
    <t>Colonias urbanas del municipio</t>
  </si>
  <si>
    <t>La Comisión indicó que recibió un escrito de queja de la Comisión Estatal de Derechos Humanos de San Luis Potosí, donde una de las víctimas señaló que al llegar a su domicilio en compañía de su pareja observó fuera cinco patrullas de la Policía Federal y dentro de la casa a varios elementos de esa corporación. Aunque solicitó entrar a su hogar, el paso le fue negado. En tanto, sus dos hijos menores de edad, de 9 y 14 años, eran interrogados por los oficiales.</t>
  </si>
  <si>
    <t>victimas</t>
  </si>
  <si>
    <t>DA, Desaparición forzada, cateo ilegal</t>
  </si>
  <si>
    <t>1 y dos menores</t>
  </si>
  <si>
    <t>9 y 11 años, del otro no menciona</t>
  </si>
  <si>
    <t>DA, desparición forzada</t>
  </si>
  <si>
    <t>no se sabe</t>
  </si>
  <si>
    <t>Arturo Der</t>
  </si>
  <si>
    <t>https://www.animalpolitico.com/2018/11/adolescentes-recluidos-reincidentes-entorno/?utm_source=Hoy+en+Animal&amp;utm_campaign=0e96483adf-EMAIL_CAMPAIGN_2018_11_21_02_31&amp;utm_medium=email&amp;utm_term=0_ae638a5d34-0e96483adf-392914277</t>
  </si>
  <si>
    <t>Policía de Tijuana reporta detención de 39 migrantes; EU reabre paso por garita de San Ysidro</t>
  </si>
  <si>
    <t>Las detenciones de migrantes fueron "por alterar el orden público y crear riñas", según la Secretaría de Seguridad de Tijuana, luego del intento de varias personas de cruzar la frontera.</t>
  </si>
  <si>
    <t>Garita de San Ysidro</t>
  </si>
  <si>
    <t xml:space="preserve">Un grupo de migrantes centroamericanos pertenecientes a la caravana migrante intento cruzar la frontera México- Estados Unidos por la garita de San Ysidro en Tijuana, Baja Carlifornia. Lo que ocasiono que la policia federal detuviera a 39 migrantes, despues que guardias de la patrulla fronteriza lanzara gases lacrimogenos. </t>
  </si>
  <si>
    <t xml:space="preserve">Tránsito ilegal por el país </t>
  </si>
  <si>
    <t xml:space="preserve">Migrantes indocumentados y centroamericanos, miembros de la caravana migrante </t>
  </si>
  <si>
    <t>Uso de la fuerza</t>
  </si>
  <si>
    <t>Centroamericanos</t>
  </si>
  <si>
    <t>Heriberto Paredes y Rodrigo Caballero</t>
  </si>
  <si>
    <t>https://www.animalpolitico.com/2018/12/michoacan-historias-caravana-desaparecidos/?fbclid=IwAR2l3ZJVqT65eiDMRIGs6aoP4lWgQUlutsu-ZTHeQlyf85Uet4748Kh-qBc</t>
  </si>
  <si>
    <t>Visitar penales de Michoacán para encontrar a sus hijos: historias de la caravana por los desaparecidos</t>
  </si>
  <si>
    <t>Durante la caravana hubo 66 posibles identificaciones de reos a víctimas y se ofrecieron pistas de al menos 51 desapariciones.</t>
  </si>
  <si>
    <t>N/A</t>
  </si>
  <si>
    <t xml:space="preserve">Estado de Michoacan </t>
  </si>
  <si>
    <t xml:space="preserve">Familiares de desaparecidos infroman que miles de personas han sido desaparecidas en Michoacan por agentes de la Policia y Ministerio público </t>
  </si>
  <si>
    <t>Ninguno</t>
  </si>
  <si>
    <t xml:space="preserve">Desaparecidos, víctimas </t>
  </si>
  <si>
    <t>Mexicanos</t>
  </si>
  <si>
    <t>Fiscalia, CNDH</t>
  </si>
  <si>
    <t xml:space="preserve">Ministeriales </t>
  </si>
  <si>
    <t xml:space="preserve">Manu Ureste </t>
  </si>
  <si>
    <t>https://www.animalpolitico.com/2018/11/detencion-menores-migrantes-sexenio-epn/?fbclid=IwAR3uV5KUl1jQkvf7ak5mPU2A9hIHtf3iskqR-r-Bwzuen902Z1au5-lDfkI</t>
  </si>
  <si>
    <t>La detención de niños migrantes se disparó 842% durante el sexenio de Peña Nieto</t>
  </si>
  <si>
    <t xml:space="preserve">A lo largo del país </t>
  </si>
  <si>
    <t xml:space="preserve">Ruta migratoria </t>
  </si>
  <si>
    <t>De acuerdo con la Unidad de Política Migratoria, que depende de la Secretaría de Gobernación, entre 2013 y septiembre de 2018 –el dato más actualizado a la fecha-, un total de 61 mil 567 migrantes menores de 11 años fueron detenidos en México por no contar con documentos que acrediten su estancia legal en el país.</t>
  </si>
  <si>
    <t>Tránsito ilegan por el país</t>
  </si>
  <si>
    <t xml:space="preserve">Niños migrantes </t>
  </si>
  <si>
    <t>Agentes de migración</t>
  </si>
  <si>
    <t xml:space="preserve">César Reveles </t>
  </si>
  <si>
    <t>https://www.animalpolitico.com/2018/11/mujeres-detenidas-mexico-tortura-sexual-autoridades/</t>
  </si>
  <si>
    <t>En México, 8 de cada 10 mujeres detenidas sufren tortura o malos tratos de las autoridades: informe</t>
  </si>
  <si>
    <t>El Centro Prodh analizó 29 casos en los que encontró que, desde el momento de la detención, las mujeres fueron víctimas de tortura sexual por parte de elementos de la Policía Federal, el Ejército, la Marina y de fuerzas estatales.</t>
  </si>
  <si>
    <t xml:space="preserve">A lo largo del país cuando se detienen a mujeres se les tortura y hortiga sexualmente po miembros de las fuerzas de seguridad pública y el ejercito </t>
  </si>
  <si>
    <t xml:space="preserve">En los últimos años México se ha convertido en un país cada vez más peligroso para las mujeres; tan solo en 10 años, de 2006 a 2016, el 72% de recomendaciones emitidas por la CNDH, por violación a la integridad personal, incluyeron actos de índole sexual contra las mujeres. Y si bien esta cifra es alarmante, existe un tema aún más preocupante: la tortura sexual que las mujeres sufren a manos de las autoridades, un delito que registra miles de denuncias en los últimos años. </t>
  </si>
  <si>
    <t>lincuencia organizada; posesión o portación de armas de uso exclusivo del Ejército; delitos contra la salud; secuestro;homicidio; robo y extorsión.</t>
  </si>
  <si>
    <t xml:space="preserve">Mujeres víctimas </t>
  </si>
  <si>
    <t xml:space="preserve">Tortura sexual, violencia sexual, malos tratos, agresiones </t>
  </si>
  <si>
    <t>Mujeres</t>
  </si>
  <si>
    <t>Torutura, violencia sexual, DA</t>
  </si>
  <si>
    <t xml:space="preserve">CNDH, fiscalia </t>
  </si>
  <si>
    <t xml:space="preserve">Ejercito </t>
  </si>
  <si>
    <t>http://sanluis.eluniversal.com.mx/seguridad/30-11-2018/detienen-dos-hombres-por-posesion-de-droga</t>
  </si>
  <si>
    <t xml:space="preserve">Seguridad </t>
  </si>
  <si>
    <t xml:space="preserve">Detienen a dos hombres por posesión de Droga </t>
  </si>
  <si>
    <t>Los hombres traian entre sus pertenencias marihuana y crystal</t>
  </si>
  <si>
    <t xml:space="preserve">Calles del Barrio de Tlaxcala </t>
  </si>
  <si>
    <t xml:space="preserve">Dos hombres caminaban por las calles del Barrio de Tlaxcala cuando policas de la fuerza metropolitana se percataron que eran sopechosos, los detuvieron y les encontraron bolsitas de mariguana y crystal. </t>
  </si>
  <si>
    <t>Parecer sospechoso</t>
  </si>
  <si>
    <t>Hombres con posesión de drogas</t>
  </si>
  <si>
    <t xml:space="preserve">No idica </t>
  </si>
  <si>
    <t xml:space="preserve">45 y 25 </t>
  </si>
  <si>
    <t>No indica</t>
  </si>
  <si>
    <t>Tere Segura</t>
  </si>
  <si>
    <t>https://www.sinembargo.mx/07-12-2018/3507860</t>
  </si>
  <si>
    <t xml:space="preserve">Foto de día </t>
  </si>
  <si>
    <t>Familiares denuncian la detención arbitraria de 4 jóvenes, 3 de ellos menores de edad, en Guanajuato</t>
  </si>
  <si>
    <t>amiliares de cuatro estudiantes del Centro de Estudios Tecnológicos en Aguas Continentales, en Guanajuato,  denunciaron que sus hijos fueron detenidos cuando salieron de un encuentro deportivo y, mientras caminaban por la banqueta, un grupo de policías se habría acercado a ellos como parte de un operativo.
El Secretario de Ayuntamiento informó que en el operativo participaron 31 elementos, mismos que serán investigados por las denuncias de abuso de autoridad, así como los altos mandos a cargo del mismo.</t>
  </si>
  <si>
    <t xml:space="preserve">Guanajuato </t>
  </si>
  <si>
    <t>La ciudad de Guanajuato. La tarde del miércoles, cuando los estudiantes del Centro de Estudios Tecnológicos en Aguas Continentales (CETAC), que se ubica en Villaseca, en la zona sur de la ciudad, salieron de un encuentro deportivo cuando al caminar por la banqueta un grupo de policías se habrían acercado a ellos para detenerlos.</t>
  </si>
  <si>
    <t>La tarde del miércoles, cuando los estudiantes del Centro de Estudios Tecnológicos en Aguas Continentales (CETAC), que se ubica en Villaseca, en la zona sur de la ciudad, salieron de un encuentro deportivo cuando al caminar por la banqueta un grupo de policías se habrían acercado a ellos para detenerlos. Fueron golpeados durante todo el camino, presentan lesiones físicas, incluso uno de ellos (detenidos) hasta podría tener fractura de costillas. (…) Hubo amenazas, fotos, solicitud de domicilio y estamos con el miedo de que: no sé si mi hijo va a salir hoy y ya no va a regresar, por amenazas como: si dices algo te va a ir peor, te conozco, tengo tu dirección y ahí nos vamos a dirigir”.</t>
  </si>
  <si>
    <t>Los policias argumentan riña; los jovenes y familiares indican que no hubo razones para la detención</t>
  </si>
  <si>
    <t xml:space="preserve">Sólo se menciona que tres son menores de edad </t>
  </si>
  <si>
    <t xml:space="preserve">DA, tortura y malos tratos </t>
  </si>
  <si>
    <t xml:space="preserve">Ministerio público </t>
  </si>
  <si>
    <t xml:space="preserve">Fiscalia general del estado de Guanajuato </t>
  </si>
  <si>
    <t xml:space="preserve">Noticia sacada del portal Zona Franca en Guanajuato </t>
  </si>
  <si>
    <t xml:space="preserve">Arturo de Dios Palma </t>
  </si>
  <si>
    <t>http://www.eluniversal.com.mx/estados/acusan-policias-municipales-de-desaparicion-de-3-jovenes-en-acapulco</t>
  </si>
  <si>
    <t xml:space="preserve">Acusan a policias municipales de la desaparición de tres jovenes en Acapulco </t>
  </si>
  <si>
    <t xml:space="preserve">Un grupo de 50 personas bloquearon la avenida Costera Miguel Alemán para exigir la presentación de Jonathan Romero Gil, desaparecido hace cinco días junto con otros dos jóvenes. </t>
  </si>
  <si>
    <t xml:space="preserve">Calles del Puerto de Acapulco </t>
  </si>
  <si>
    <t xml:space="preserve">La última vez que vieron a los desparecidos fue cuando salió a jugar futbol a las canchas de la CROM, ubicadas a un costado del Malecón, en el centro del puerto. Tenía programado su juego a las 21:00 hrs. Pero nunca llego. </t>
  </si>
  <si>
    <t>Desaparecidos</t>
  </si>
  <si>
    <t xml:space="preserve">DA, desaparición forzada, ejecución extrajudicial </t>
  </si>
  <si>
    <t>Medios Comunicación</t>
  </si>
  <si>
    <t>Redaccción</t>
  </si>
  <si>
    <t>https://www.sinembargo.mx/11-12-2018/3509649</t>
  </si>
  <si>
    <t>Alan, de 20 años, es hallado muerto en MP del Edomex; “policías lo secuestraron”: familia</t>
  </si>
  <si>
    <t>Cuautitlán Izcalli</t>
  </si>
  <si>
    <t>Luego de desaparecer hace días cuando se encontraba con un amigo y ambos fueron interceptados por policías de Cuautitlán Izcalli, Estado de México, el joven Alan Fernando Alabat Montoya, de 20 años de edad, fue encontrado muerto dentro de las galeras del Ministerio Público.</t>
  </si>
  <si>
    <t>Los hechos ocurrieron el pasado viernes, cerca de las 22:40 horas, cuando él y uno de sus amigos habrían sido detenidos sin motivo y robados por policías, quienes los despojaron de sus pertenencias y obligaron a su amigo a darles el NIP de su tarjeta.</t>
  </si>
  <si>
    <t xml:space="preserve">No existe motivo </t>
  </si>
  <si>
    <t>Muerto</t>
  </si>
  <si>
    <t>20 años</t>
  </si>
  <si>
    <t xml:space="preserve">Da, ejecución extrajudicial </t>
  </si>
  <si>
    <t xml:space="preserve">Medios de comunicación </t>
  </si>
  <si>
    <t>Laura Villafaña</t>
  </si>
  <si>
    <t>http://www.milenio.com/policia/velaron-al-migrante-que-fue-abatido-a-balazos-en-sma</t>
  </si>
  <si>
    <t xml:space="preserve">Policia </t>
  </si>
  <si>
    <t>Velaron al migrante que fue abatido a balazos en SMA</t>
  </si>
  <si>
    <t>Familiares y vecinos exigen justicia por la muerte del joven migrante</t>
  </si>
  <si>
    <t>Corralejo de Abajo en el municipio de San Miguel de Allende</t>
  </si>
  <si>
    <t xml:space="preserve">Es en una comunidad de 80 personas en San Miguel de Allende, Guanajuato </t>
  </si>
  <si>
    <t>se veló el cuerpo de Leonardo Reyes, de 23 años, quién murió abatido a balazos por elementos de Fuerzas de Seguridad Pública del Estado (FSPE) la madrugada del jueves 13 de diciembre.</t>
  </si>
  <si>
    <t xml:space="preserve">No existe aparentemente </t>
  </si>
  <si>
    <t xml:space="preserve">Migrante </t>
  </si>
  <si>
    <t>23 años</t>
  </si>
  <si>
    <t xml:space="preserve">Ejecución extrajudicial </t>
  </si>
  <si>
    <t xml:space="preserve">Estados Unidos </t>
  </si>
  <si>
    <t xml:space="preserve">No se habla de una detención arbitraría pero el asesinato se lo adjudican a las fuerzas de seguridad pública. </t>
  </si>
  <si>
    <t>http://sanluis.eluniversal.com.mx/seguridad/13-12-2018/detienen-sujeto-con-cristal</t>
  </si>
  <si>
    <t xml:space="preserve">Detienen a Sujeto con Cristal </t>
  </si>
  <si>
    <t xml:space="preserve">Los hechos se registraron en prolongación jacarandas </t>
  </si>
  <si>
    <t xml:space="preserve">El joven caminaba por las calles de la colonia Jacarandas </t>
  </si>
  <si>
    <t xml:space="preserve">El joven caminaba por sus colonia cuando una patrulla de Fuerza metropolitana lo detuvo por actitud sospechosa, encontrandole las drogras que tenía. </t>
  </si>
  <si>
    <t xml:space="preserve">Actitud sospechosa </t>
  </si>
  <si>
    <t>http://sanluis.eluniversal.com.mx/seguridad/18-12-2018/aseguran-marihuana-y-detienen-tres-jovenes-uno-es-menor-de-edad</t>
  </si>
  <si>
    <t xml:space="preserve">Aseguran Mariguana y detienen a tres jovenes, uno es menor de edad </t>
  </si>
  <si>
    <t xml:space="preserve">-En distintos operativos agentes de la Fuerza Metropolitana Estatal decomisaron varios envoltorios con marihuana en la capital potosina. </t>
  </si>
  <si>
    <t>Policías de la fuerza metropolitana pararon a una camioneta sobre Camino Viejo a San pedro//Calle halcón en la colonia Piquito de Oro</t>
  </si>
  <si>
    <t xml:space="preserve">Revisiones de rutina de la fuerza metropolitana </t>
  </si>
  <si>
    <t>Jovenes</t>
  </si>
  <si>
    <t>21, 22 y 17</t>
  </si>
  <si>
    <t xml:space="preserve">Juan Ricardo Montoya </t>
  </si>
  <si>
    <t>https://www.jornada.com.mx/ultimas/2019/01/08/culpan-vecinos-a-militares-por-muerte-de-jovenes-en-hidalgo-5015.html</t>
  </si>
  <si>
    <t>Culpan vecinos a militares por muerte de jóvenes en Hidalgo</t>
  </si>
  <si>
    <t>El Aserradero,  Cuautepec</t>
  </si>
  <si>
    <t xml:space="preserve">Comunidad del Aserradero, en un reten militar. </t>
  </si>
  <si>
    <t>Pobladores de la localidad de El Aserradero, del municipio de Cuautepec, se manifestaron la madrugada de este martes en la base militar ubicada en esa localidad para exigir la entrega de soldados señalados presuntamente de haber matado a dos jóvenes en un retén, informó la Secretaría de Seguridad Pública municipal.</t>
  </si>
  <si>
    <t xml:space="preserve">No detener el vehículo en un reten militar </t>
  </si>
  <si>
    <t xml:space="preserve">Jovenes acribillados </t>
  </si>
  <si>
    <t xml:space="preserve">Arma de fuego </t>
  </si>
  <si>
    <t xml:space="preserve">21 y 21 años </t>
  </si>
  <si>
    <t>Salieron a manifestarse</t>
  </si>
  <si>
    <t xml:space="preserve">Verónica Santamaría </t>
  </si>
  <si>
    <t>https://www.animalpolitico.com/2019/01/lydia-cacho-disculpa-publica/</t>
  </si>
  <si>
    <t>El Estado mexicano reconoce que falló y se disculpa con la periodista Lydia Cach</t>
  </si>
  <si>
    <t>Esta es la primera vez que el Estado mexicano emite una disculpa pública en el caso de una periodista que sufrió violaciones a sus derechos humanos.</t>
  </si>
  <si>
    <t>Quintana Roo</t>
  </si>
  <si>
    <t xml:space="preserve">En 2005, Cacho fue detenida arbitrariamente en Quintana Roo para ser trasladada al estado de Puebla, en un transcurso de 20 horas, camino en el que fue torturada y agredida sexualmente.
</t>
  </si>
  <si>
    <t>En mayo de 2005 la periodista y defensora de derechos humanos, Lydia Cacho Ribeiro, presentó el libro Los demonios del Edén, en el que denuncia por los delitos de explotación sexual infantil y trata de personas a Mario Plutarco Marín Torres, exgobernador de Puebla del 1 de febrero 2005 al 31 de enero de 2011 y, a su amigo, el empresario de origen libanés Kamel Nacif, así como a Succar Kuri, quien actualmente cumple una pena de 102 años de cárcel.
Siete meses después de publicarse la primera edición de esta investigación, en 2005, Cacho fue detenida arbitrariamente en Quintana Roo para ser trasladada al estado de Puebla, en un transcurso de 20 horas, camino en el que fue torturada y agredida sexualmente.</t>
  </si>
  <si>
    <t>La periodista fue acusada, en ese momento, de difamación y calumnias a empresarios y funcionarios que aparecen en Los demonios del Edén</t>
  </si>
  <si>
    <t xml:space="preserve">Víctima/periodista </t>
  </si>
  <si>
    <t xml:space="preserve">Sí violencia física y sexual </t>
  </si>
  <si>
    <t xml:space="preserve">DI, DA, tortura y malos tratos </t>
  </si>
  <si>
    <t>sí</t>
  </si>
  <si>
    <t xml:space="preserve">CNDH, FIscalia </t>
  </si>
  <si>
    <t>https://www.huffingtonpost.com.mx/2019/01/31/policia-viola-a-mujer-detenida-en-puebla_a_23658108/</t>
  </si>
  <si>
    <t>Policía viola a mujer detenida en Puebla</t>
  </si>
  <si>
    <t>Uniformados de la policía de Puebla detuvieron y extorsionaron a un grupo de jóvenes por consumir bebidas alcohólicas en la vía pública.</t>
  </si>
  <si>
    <t xml:space="preserve">Puebla </t>
  </si>
  <si>
    <t>Calles de la ciudad de Puebla</t>
  </si>
  <si>
    <t>Un policía municipal de Puebla violó a una mujer que detuvo la zona de los Fuertes de Loreto y Guadalupeluego de que estaba ingiriendo bebidas alcohólicas con sus amigos.
La Secretaría de Seguridad Pública y Tránsito Municipal informó en un comunicado que la noche de este 30 de enero a las 23:30 horas, tres policías del sector uno realizaban un recorrido de vigilancia en ese punto de la capital poblana.</t>
  </si>
  <si>
    <t xml:space="preserve">Al parecer estaban tomando dentro de un automovil en la vía pública. </t>
  </si>
  <si>
    <t xml:space="preserve">Violencia sexual </t>
  </si>
  <si>
    <t xml:space="preserve">3 hombres y dos mujeres </t>
  </si>
  <si>
    <t xml:space="preserve">No especifica </t>
  </si>
  <si>
    <t xml:space="preserve">Mujeres y hombres </t>
  </si>
  <si>
    <t>DA, violencia sexual</t>
  </si>
  <si>
    <t>14 de Febrero del 2019</t>
  </si>
  <si>
    <t>https://www.animalpolitico.com/2019/02/mujer-tortura-mercado-ecatepec-policias/</t>
  </si>
  <si>
    <t xml:space="preserve">Acusan a policías de torturar a una mujer en mercado de Ecatepec; la corporación lo niega </t>
  </si>
  <si>
    <t>Nancy Saavedra, trabajadora doméstica y habitante de Ecatepec, denunció que el año pasado policías la insultaron y le dieron toques eléctricos en el modulo de vigilancia de un mercado.</t>
  </si>
  <si>
    <t>Ecatepec</t>
  </si>
  <si>
    <t>Central de Abastos del municipio de Ecatepec</t>
  </si>
  <si>
    <t>Aprovechando una gresca entre dos compradoras de la Central de Abastos del municipio de Ecatepec, elementos de los Cuerpos Auxiliares de Seguridad Pública del Estado de México (Cusaem, policía auxiliar de dicha entidad federativa), presuntamente privaron ilegalmente de la libertad a una de las involucradas, según su testimonio, y supuestamente la torturaron dentro del módulo de vigilancia de dicho mercado público, para así obligar a su familia a entregarles 2 mil pesos en efectivo, como rescate.</t>
  </si>
  <si>
    <t xml:space="preserve">Robo de un cartera. Flagrancia </t>
  </si>
  <si>
    <t xml:space="preserve">Víctima, empleada domestica </t>
  </si>
  <si>
    <t xml:space="preserve">Violencia física y malos tratos, detecnión arbitraria </t>
  </si>
  <si>
    <t>Na</t>
  </si>
  <si>
    <t xml:space="preserve">Fiscalia, CEDH, Asociaciones civiles </t>
  </si>
  <si>
    <t xml:space="preserve">23 de Febrero del 2019 </t>
  </si>
  <si>
    <t>https://www.animalpolitico.com/2019/02/liberan-estudiantes-uaem-casilla-cuautla/</t>
  </si>
  <si>
    <t>Liberan a estudiantes de la UAEM detenidos por presuntamente vandalizar casilla en Cuernavaca</t>
  </si>
  <si>
    <t>Elementos de seguridad acusaron que los jóvenes aventaron pintura roja en la casilla y sobre las boletas para impedir el voto.</t>
  </si>
  <si>
    <t>Cuernavaca</t>
  </si>
  <si>
    <t>Morelos</t>
  </si>
  <si>
    <t>Casillas instalada en la carretera Cuernavaca-Cuautla, para la consulta ciudadana por la termoeléctrica en Huexca, Morelos, ya fueron liberados.</t>
  </si>
  <si>
    <t>Elementos de seguridad acusaron que los jóvenes aventaron pintura roja en la casilla y sobre las boletas para impedir el voto</t>
  </si>
  <si>
    <t xml:space="preserve">alterar el orden público </t>
  </si>
  <si>
    <t xml:space="preserve">Sí, golpes y amenazas </t>
  </si>
  <si>
    <t>3 de MArzo del 2019</t>
  </si>
  <si>
    <t>https://www.sinembargo.mx/03-03-2019/3544828</t>
  </si>
  <si>
    <t>María, una indígena tzotil de 40 años, es detenida por “adulterio” en los Altos de Chiapas (VIDEO)</t>
  </si>
  <si>
    <t>Olga López, otra mujer indígena amiga de la detenida denunció que María fue privada de su libertad sin que se le haya probado delito alguno. Que fue violentada y golpeada dentro de su propia casa por Lorenzo “N” y Alfonso “N”, quienes la sacaron de ella para llevarla detenida.</t>
  </si>
  <si>
    <t xml:space="preserve">Zinacantan </t>
  </si>
  <si>
    <t>Comunidad Tzotzil de Zinacantan</t>
  </si>
  <si>
    <t>María López López, viuda desde hace tres años y sin hijos, dedicada al bordado de textiles, fue detenida y casi a punto de ser linchada por la esposa y los hijos de un hombre con el que acusan a la sindicada de haberse “metido”.</t>
  </si>
  <si>
    <t>Adulterio</t>
  </si>
  <si>
    <t>indígena tzotil</t>
  </si>
  <si>
    <t>DA; agresiones físicas</t>
  </si>
  <si>
    <t>Nachig</t>
  </si>
  <si>
    <t>Medios</t>
  </si>
  <si>
    <t>15 de marzo del 2019</t>
  </si>
  <si>
    <t xml:space="preserve">Andrea Vega </t>
  </si>
  <si>
    <t>https://www.animalpolitico.com/2019/03/defensores-agua-libres-carcel-historias/</t>
  </si>
  <si>
    <t>Pasaron 12 años en prisión siendo inocentes: así ha sido la vuelta a casa de defensores del agua en Edomex</t>
  </si>
  <si>
    <t>“Cuando te meten así a prisión, siendo inocente, la familia también lo padece mucho. No solo yo viví la cárcel, mis familiares la vivieron mucho más que yo", relata uno de los defensores del agua que estuvo preso.</t>
  </si>
  <si>
    <t>an Pedro Tlanixco, en Tenango Del Valle,</t>
  </si>
  <si>
    <t>Para la comunidad de Tlanixco ese río era suyo. Habían crecido alrededor de él y usaban su agua para las actividades cotidianas; hasta 1989 cuando el gobierno mexicano la concesionó a los floricultores de Villa Guerrero, el municipio líder en todo el país en cultivo y exportación de flores.</t>
  </si>
  <si>
    <t>Para la comunidad de Tlanixco ese río era suyo. Habían crecido alrededor de él y usaban su agua para las actividades cotidianas; hasta 1989 cuando el gobierno mexicano la concesionó a los floricultores de Villa Guerrero, el municipio líder en todo el país en cultivo y exportación de flores.
Los de Tlanixco se quedaron solo con la opción de usar el agua de un pozo artesanal. Y en 2002 iniciaron la resistencia, bajo la guía de líderes visibles de la comunidad. Uno de ellos era Dominga, quien había interpuesto varios amparos contra las concesiones otorgadas a Villa Guerrero, a través de la Conagua.
Lorenzo es hermano y era el principal apoyo de otro de los líderes de la resistencia, Pedro Sánchez, todavía preso en Almoloya de Juárez, y quien en ese entonces acababa de terminar sus funciones en el Comité de Agua de Tlanixco. Marco, es primo hermano y era también el apoyo principal de Teófilo Pérez, uno más de los líderes que todavía están encarcelados. Ambos son, a su vez, sobrinos de Dominga.</t>
  </si>
  <si>
    <t xml:space="preserve">Asesinato </t>
  </si>
  <si>
    <t xml:space="preserve">Víctima </t>
  </si>
  <si>
    <t xml:space="preserve">27, 42 años, falta la edad de la mujer </t>
  </si>
  <si>
    <t>San Pedro Tlanixco, en Tenango Del Valle, Estado de México</t>
  </si>
  <si>
    <t xml:space="preserve">AC, DH. La onu hizo recomendaciones a su caso </t>
  </si>
  <si>
    <t>Policia</t>
  </si>
  <si>
    <t>20 de marzo del 2019</t>
  </si>
  <si>
    <t xml:space="preserve">París Martinez </t>
  </si>
  <si>
    <t>https://www.animalpolitico.com/2019/03/disculpa-estudiantes-tec-sin-sentencia/</t>
  </si>
  <si>
    <t>Gobierno federal ofreció disculpa por asesinato de estudiantes del Tec, pero no hay sentenciados ni justicia</t>
  </si>
  <si>
    <t>De los seis militares implicados en los hechos, solo tres han sido presentados a juicio (sin que hasta la fecha se alcanzara una sentencia) y los otros tres están prófugos.</t>
  </si>
  <si>
    <t xml:space="preserve">Instalaciones del Tecnologíco de Monterrey </t>
  </si>
  <si>
    <t>El 19 de marzo de 2010, elementos del Ejército mexicano abrieron fuego contra los dos estudiantes en la capital de Nuevo León cuando salían de las instalaciones de esta casa de estudios.
Aún vivos, los estudiantes fueron golpeados por los militares y, una vez que perdieron la vida, a ambos les fueron colocadas armas, y en su contra las autoridades estatales y federales inventaron una historia totalmente ficticia: que ambos descendieron de una camioneta que era perseguida por el Ejército, y que dispararon contra los soldados, obligándolos a emplear fuerza letal.</t>
  </si>
  <si>
    <t>Estudiantes, víctimas</t>
  </si>
  <si>
    <t xml:space="preserve">Da, ejecución extrajudicial, tortura y malos tratos </t>
  </si>
  <si>
    <t>https://www.animalpolitico.com/2019/04/indigenas-presos-chiapas-huelga-hambre/?utm_source=Hoy+en+Animal&amp;utm_campaign=9852c58865-EMAIL_CAMPAIGN_2019_04_10_12_19&amp;utm_medium=email&amp;utm_term=0_ae638a5d34-9852c58865-392914277</t>
  </si>
  <si>
    <t>Trece indígenas presos en Chiapas suman 26 días en huelga de hambre</t>
  </si>
  <si>
    <t>Exigen su liberación inmediata e incondicional, luego de acumular más de una década encarcelados sin que en su contra existan pruebas de culpabilidad, salvo confesiones extraídas bajo tortura</t>
  </si>
  <si>
    <t xml:space="preserve">San Cristobal de las Casas </t>
  </si>
  <si>
    <t xml:space="preserve">En una comunidad tzotzil  cercana a San Cristobal de las Casas, Chiapas arrestaron a 13 hombres indigenas por acusarlos de matar a una persona. </t>
  </si>
  <si>
    <t xml:space="preserve">Indígenas presos en tres centros de reclusión del estado de Chiapas cumplen este miércoles, 10 de abril, 26 días en huelga de hambre, con una única demanda: su liberación inmediata e incondicional, luego de acumular más de una década encarcelados, sin que en su contra existan pruebas de culpabilidad, salvo confesiones extraídas bajo tortura.
</t>
  </si>
  <si>
    <t xml:space="preserve">Homicidio </t>
  </si>
  <si>
    <t>Sí, tortuta y malos trato para la confesión</t>
  </si>
  <si>
    <t>18 o 28</t>
  </si>
  <si>
    <t>DA, violación al devido proceso, tortura y malos trato</t>
  </si>
  <si>
    <t xml:space="preserve">Sí </t>
  </si>
  <si>
    <t>AC, Dh</t>
  </si>
  <si>
    <t xml:space="preserve">Tribunal </t>
  </si>
  <si>
    <t>https://www.animalpolitico.com/2019/04/policias-federales-fuerza-excesiva-guerrero/</t>
  </si>
  <si>
    <t>Policías federales dispararon sin razón a un hombre y no le brindaron ayuda, por lo que perdió un brazo</t>
  </si>
  <si>
    <t>la CNDH emitió la Recomendación 16/2019, en la que estableció que la Policía Federal violó el derecho a la integridad personal de la víctima, con los hechos en Arcelia, Guerrero, así como su derecho al acceso a la justicia.</t>
  </si>
  <si>
    <t>Arcelia</t>
  </si>
  <si>
    <t xml:space="preserve"> Calles de Arcelia, Guerrero</t>
  </si>
  <si>
    <t>Al ciudadano “V” (letra para proteger su identidad) dos policías federales le dispararon cuando viajaba a bordo de una motocicleta en Arcelia, Guerrero, provocándole lesiones que lo llevaron a perder el brazo derecho, pues no le brindaron atención médica inmediata.
Además, los policías lo mantuvieron retenido sin presentarlo ante el Ministerio Público por más de 22 horas, y le sembraron droga y una pistola, para hacerlo pasar como una persona peligrosa.</t>
  </si>
  <si>
    <t xml:space="preserve">Portación de arma de fuego y mariguana </t>
  </si>
  <si>
    <t xml:space="preserve">Le dispararon </t>
  </si>
  <si>
    <t xml:space="preserve">Na </t>
  </si>
  <si>
    <t xml:space="preserve">DA, violación al debido proceso, abuso de autoridad </t>
  </si>
  <si>
    <t xml:space="preserve">CEDH </t>
  </si>
  <si>
    <t>mp</t>
  </si>
  <si>
    <t>Alberto Pradilla</t>
  </si>
  <si>
    <t>https://www.animalpolitico.com/2019/05/desalojo-juarez-testimonios/</t>
  </si>
  <si>
    <t>No tenemos dónde ir, dónde quedarnos': testimonios del desalojo en la colonia Juárez</t>
  </si>
  <si>
    <t>“No nos llegó ninguna notificación... nada más llegaron agresivos”, relató una de las personas desalojadas de la calle Londres.</t>
  </si>
  <si>
    <t>Cuauhtémoc</t>
  </si>
  <si>
    <t>En total, 250 policías adscritos a la Secretaría de Seguridad Ciudadana, que apoyan a otros 120 operarios de la alcaldía de Cuauhtémoc. El alcalde, Néstor Núñez, dice que se mantuvo diálogo en todo momento. Ellos lo niegan.</t>
  </si>
  <si>
    <t xml:space="preserve">Desalojo de un predio </t>
  </si>
  <si>
    <t>Indigenas otomies, nahuas</t>
  </si>
  <si>
    <t xml:space="preserve">Ni indica </t>
  </si>
  <si>
    <t xml:space="preserve">NA </t>
  </si>
  <si>
    <t xml:space="preserve">Es ambiguo si un desalojo puede ser una DA </t>
  </si>
  <si>
    <t xml:space="preserve">Zonas indigenas </t>
  </si>
  <si>
    <t>CEDH CDMX</t>
  </si>
  <si>
    <t>https://www.sinembargo.mx/21-05-2019/3584472</t>
  </si>
  <si>
    <t>mexico</t>
  </si>
  <si>
    <t>Los policías son culpables de la desaparición forzada de Marco Antonio en 2018, confirma el juez</t>
  </si>
  <si>
    <t>La tarde del 23 de enero de 2018, en los alrededores de una estación de Metrobús de la Ciudad de México, el joven de entonces 17 años fue detenido arbitrariamente por agentes de la Secretaría de Seguridad Pública de la capital, acusándolo de robo.</t>
  </si>
  <si>
    <t xml:space="preserve">Azcapotzalco </t>
  </si>
  <si>
    <t xml:space="preserve">Metrobus Azcapotzalco en la ciudad de México </t>
  </si>
  <si>
    <t xml:space="preserve"> Un juez mexicano concedió un amparo a Marco Antonio Sánchez Flores y a su familia al considerar que las autoridades policiales son responsables de la desaparición forzada de este joven, un caso que acaparó portadas en enero de 2018.</t>
  </si>
  <si>
    <t xml:space="preserve">Ninguno </t>
  </si>
  <si>
    <t xml:space="preserve">Sí, golpez </t>
  </si>
  <si>
    <t xml:space="preserve">17 años </t>
  </si>
  <si>
    <t xml:space="preserve">DA, TORTURA Y MALOS TRATOS, violación al debido proceso, desaparición forzada </t>
  </si>
  <si>
    <t>CEDH, Fiscalia</t>
  </si>
  <si>
    <t xml:space="preserve">MP y policia ministerial. </t>
  </si>
  <si>
    <t>Alberto Padilla</t>
  </si>
  <si>
    <t>https://www.animalpolitico.com/2019/06/chiapas-migrantes-guardia-nacional/?utm_source=Hoy+en+Animal&amp;utm_campaign=717f2c6933-EMAIL_CAMPAIGN_2019_06_11_12_25&amp;utm_medium=email&amp;utm_term=0_ae638a5d34-717f2c6933-392914277</t>
  </si>
  <si>
    <t>Aún no está la Guardia en Chiapas, pero siguen los operativos y detenciones de migrantes</t>
  </si>
  <si>
    <t>Autoridades aún no precisan cómo será el despliegue de la Guardia en la frontera sur, y hasta ahora no se observó su presencia en Chiapas.</t>
  </si>
  <si>
    <t>Los seis viajaban en una combi que fue interceptada en un retén migratorio instalado junto al motel Misión, en el kilómetro 6,5 de la carretera Tapachula-Talismán.</t>
  </si>
  <si>
    <t>Los migrantes no son detenidos, si no asegurados o incluso rescatados. Siglo XXI es una estación migratoria, no un centro de detención. Y, cuando son regresados a Honduras, Guatemala o El Salvador, se someten a un proceso de retorno asistido, no a una deportación.</t>
  </si>
  <si>
    <t xml:space="preserve">Migrantes ilegales, migrantes centroamericanos </t>
  </si>
  <si>
    <t>NI</t>
  </si>
  <si>
    <t xml:space="preserve">DA, retención ilegal en una estación migratoria </t>
  </si>
  <si>
    <t xml:space="preserve">INM </t>
  </si>
  <si>
    <t xml:space="preserve">Alexis Ortiz </t>
  </si>
  <si>
    <t>https://www.eluniversal.com.mx/nacion/sociedad/va-al-alza-detencion-de-ninos-migrantes?utm_campaign=&amp;utm_content=Informaci%C3%B3n+General-Va+al+alza+detenci%C3%B3n+de+ni%C3%B1os+migrantes&amp;utm_medium=email&amp;utm_source=eluniversal&amp;utm_term=Informaci%C3%B3n+General-Va+al+alza+detenci%C3%B3n+de+ni%C3%B1os+migrantes</t>
  </si>
  <si>
    <t xml:space="preserve">Sociedad </t>
  </si>
  <si>
    <t xml:space="preserve">Va a la alza Detención de Niños Migrantes </t>
  </si>
  <si>
    <t xml:space="preserve">Cifra es 24% mayor registrada el último año del mandato de Peña Nieto; adolescentes de 16 a 17 años son la población más arrestada </t>
  </si>
  <si>
    <t>https://www.sinembargo.mx/23-06-2019/3601610</t>
  </si>
  <si>
    <t>Madre e hijo son golpeados por policías en Atlixco, Puebla; los sorprendieron dormidos</t>
  </si>
  <si>
    <t>También le quitaron el celular a otra hija de la afectada, quien al darse cuenta de la agresión, comenzó a grabar los hechos: “te vamos a arrestar por revoltosa, le dijeron”.</t>
  </si>
  <si>
    <t>Atlixco</t>
  </si>
  <si>
    <t>De acuerdo con los reportes, fue durante la madrugada del pasado viernes 21 de junio cuando la mujer de 71 años de edad regresaba de un concierto al cual asistió acompañada de su hijo por motivo de su cumpleaños. La señora manejaba un auto y al circular en inmediaciones del zócalo del municipio, se percató que dos uniformados se encontraban durmiendo al interior de una patrulla, por lo que les tocó el claxon y les gritó: “no se duerman”.</t>
  </si>
  <si>
    <t>Por sorprenderlos durmiendo al interior de una patrulla, policías municipales de Atlixco golpearon a una mujer de 71 años y a sus hijos. Incluso, a uno de ellos le arrebataronel celular por grabar los hechos y le advirtieron: “te vamos a arrestar por revoltosa”.</t>
  </si>
  <si>
    <t>Gritarle a los polícias</t>
  </si>
  <si>
    <t>mujer y sus hijos</t>
  </si>
  <si>
    <t xml:space="preserve">Sí, fueron golpeados </t>
  </si>
  <si>
    <t xml:space="preserve">mujer 71 y sus hijos </t>
  </si>
  <si>
    <t>da, malos tratos, retención ilegal</t>
  </si>
  <si>
    <t>Andra Vega</t>
  </si>
  <si>
    <t>https://www.animalpolitico.com/2019/06/presos-chiapas-huelga-105-dias/</t>
  </si>
  <si>
    <t>Presos en Chiapas cumplen 105 días en huelga de hambre: exigen revisar sus casos e investigar tortura</t>
  </si>
  <si>
    <t>El gobierno asegura que ya salieron libres los que podían salir y señala al resto como culpables de delitos graves. Los abogados reviran que no se puede hablar de culpables cuando los procesos siguen y hay abiertas investigaciones por presunta tortura.</t>
  </si>
  <si>
    <t>CERSS nº5 de San Cristóbal de las Casas,</t>
  </si>
  <si>
    <t xml:space="preserve">Es una nota sobre los presos en el reclusorio de origen índigena, donde se les torturo para inculparse por una serie de delitos. </t>
  </si>
  <si>
    <t xml:space="preserve">Homicidio doloso </t>
  </si>
  <si>
    <t xml:space="preserve">Sí, golpes y tortura </t>
  </si>
  <si>
    <t>Tortura, malos tratos, violación al debido proceso, violación a la presunción de inocencia, DA</t>
  </si>
  <si>
    <t>Zonas indigenas de Chiapas</t>
  </si>
  <si>
    <t>OSC</t>
  </si>
  <si>
    <t xml:space="preserve">Jueces </t>
  </si>
  <si>
    <t>https://www.sinembargo.mx/28-06-2019/3604191</t>
  </si>
  <si>
    <t>Otro caso de abuso policial en la CdMx queda en VIDEO: detienen a joven por una selfie en lugar “prohibido”</t>
  </si>
  <si>
    <t>En el video, se observa como al menos tres policías someten a la joven de 18 años y tratan de subirla a una patrulla a la fuerza, asimismo, la detenida también acusaba que la estaban maltratando</t>
  </si>
  <si>
    <t>Benito Juárez</t>
  </si>
  <si>
    <t xml:space="preserve">Calles de la CDMX en una fuente </t>
  </si>
  <si>
    <t>En redes sociales circula un video en el que una mujer de 18 años fue detenidasólo por tomarse una foto en un lugar “prohibido”, es decir, una fuente en calles de la Ciudad de México. En el video, se observa como al menos tres policías someten a la joven de 18 años y tratan de subirla a una patrulla a la fuerza.</t>
  </si>
  <si>
    <t>Tomarse una foto en un lugar prohibido</t>
  </si>
  <si>
    <t xml:space="preserve">Joven </t>
  </si>
  <si>
    <t xml:space="preserve">Sí, fuerza para someterla </t>
  </si>
  <si>
    <t>da, malos tratos</t>
  </si>
  <si>
    <t>Medios de comunicaición</t>
  </si>
  <si>
    <t>https://sanluis.eluniversal.com.mx/espectaculos/28-06-2019/por-presuntamente-fumar-marihuana-en-la-calle-detienen-hija-de-niurka</t>
  </si>
  <si>
    <t xml:space="preserve">Espectaculos </t>
  </si>
  <si>
    <t>Por presuntamente fumar marihuana en la calle, detienen a hija de Niurka</t>
  </si>
  <si>
    <t>La cubana y Romina explicaron lo que realmente pasó</t>
  </si>
  <si>
    <t>Supuestamente los jovenes fumaban mariguana en vía pública</t>
  </si>
  <si>
    <t>Consumo de drogas</t>
  </si>
  <si>
    <t xml:space="preserve">Hija de Niurka </t>
  </si>
  <si>
    <t xml:space="preserve">Milenio Digítal </t>
  </si>
  <si>
    <t>https://www.milenio.com/policia/asegura-la-ssph-a-cinco-personas-con-arma-de-fuego</t>
  </si>
  <si>
    <t>Asegura la SSPH a cinco personas con arma de fuego</t>
  </si>
  <si>
    <t>Los hechos se registraron en la localidad de Santa Bárbara, municipio de Huichapan</t>
  </si>
  <si>
    <t>Huichapan</t>
  </si>
  <si>
    <t>Los hechos se registraron en la localidad de Santa Bárbara, municipio de Huichapan, cuando efectivos intervinieron una camioneta Jeep, Grand Cherokee, color gris, con placas de Querétaro, en la cual viajaban los individuos.</t>
  </si>
  <si>
    <t>Durante un operativo de la Secretaría de Seguridad Pública, policías estatales de Hidalgo y Querétaro en las zonas limítrofes se logró la detención de cinco sujetos por presunta portación de arma.</t>
  </si>
  <si>
    <t xml:space="preserve">Supuesta portación de arma de fuego </t>
  </si>
  <si>
    <t xml:space="preserve">Presuntos delincuentes </t>
  </si>
  <si>
    <t>NO</t>
  </si>
  <si>
    <t xml:space="preserve"> de 32 años; J.G.C., de 25 años; J.E.G.E., de 25; J.E.G.G., de 33; J.G.H.P., de 32;</t>
  </si>
  <si>
    <t>da</t>
  </si>
  <si>
    <t xml:space="preserve">San Juan del Rio, Queretaro </t>
  </si>
  <si>
    <t>https://www.milenio.com/policia/detienen-a-tres-sospechosos-con-cocaina-y-arma-en-pachuca</t>
  </si>
  <si>
    <t>Detienen a tres sospechosos con cocaína y arma en Pachuca</t>
  </si>
  <si>
    <t xml:space="preserve">Tulancingo </t>
  </si>
  <si>
    <t>La detención se dio en un operativo coordinado entre ambas instancias de seguridad en donde se ubicó a dos hombres y una mujer sobre la carretera Pachuca - Tulancingo a la altura de farmacia Guadalajara con dirección a la capital del estado</t>
  </si>
  <si>
    <t>Elementos de la Policía Federal solicitaron apoyo de la policía municipal para detener a tres personas que viajaban en un vehículo Honda color verde con placas de circulación del Estado de México, quienes al momento de su detención, se opusieron a bajar de su unidad y a ser revisados, argumentando que los policías federales los querían asaltar.
Al lograr que los individuos se bajaran del vehículo para ser revisados, policías de Pachuca les aseguraron 28 bolsas de plástico transparentes, las cuales contenían polvo blanco con las características propias de la cocaína, así como un arma corta de fuego tipo revólver abastecida con 6 cartuchos útiles.
Los dos hombres se identificaron con los nombres de iniciales F. J. H. S., de 35 años de edad, y R. F. H. A., de 41 años, y la mujer como B. H. B., de 24 años.</t>
  </si>
  <si>
    <t xml:space="preserve">Poseción de drogas </t>
  </si>
  <si>
    <t xml:space="preserve">35, 42 y 24 </t>
  </si>
  <si>
    <t>Ambos</t>
  </si>
  <si>
    <t xml:space="preserve">ANA PONCE </t>
  </si>
  <si>
    <t>https://www.milenio.com/estados/investigan-detencion-ilegal-de-periodista-en-parras</t>
  </si>
  <si>
    <t>Estados</t>
  </si>
  <si>
    <t>Investigarán detención ilegal de periodista en Parras</t>
  </si>
  <si>
    <t>Derechos Humanos de Coahuila indagará la presunta detención ilegal de Ricardo Martínez Pérez, quien fue privado de su libertad el sábado 29 de junio.</t>
  </si>
  <si>
    <t xml:space="preserve">Parras </t>
  </si>
  <si>
    <t>Coahuila</t>
  </si>
  <si>
    <t>El periodista independiente, Ricardo Martínez Pérez, fue detenido por elementos de la policía municipal. Los hechos se registraron el sábado 29 de junio alrededor de las 23:30 horas, la detención se realizó bajo el argumento de usurpación de funciones y de amenazas a la autoridad.
Sin embargo los cargos no fueron presentados ante el Ministerio Público de la Fiscalía General del Estado (FGE) de manera inmediata, permaneciendo detenido e incomunicado durante 36 horas en la comandancia de la Dirección de Seguridad Pública Municipal.</t>
  </si>
  <si>
    <t>Da</t>
  </si>
  <si>
    <t>Parras</t>
  </si>
  <si>
    <t>https://www.sinembargo.mx/03-07-2019/3606676</t>
  </si>
  <si>
    <t>Sin embargo TV</t>
  </si>
  <si>
    <t>Una policía de Morelos golpea a una alumna de secundaria que grababa una detención (VIDEO)</t>
  </si>
  <si>
    <t>Una estudiante de secundaria filmaba la detención de un motociclista en calles de Zacatepec, Morelos, cuando fue agredida por una oficial municipal quien, al percatarse del acto de la menor, la agredió a golpes exigiéndole que la dejara de grabar. La Presidenta municipal de Zacatepec, Olivia Ramírez Lamadrid, lamentó los hechos en su cuenta de Facebook y dijo que “no se tolerarán actos de abuso de autoridad”.</t>
  </si>
  <si>
    <t>Zacatepec</t>
  </si>
  <si>
    <t>Espacio público mientras se detenia a un polícia</t>
  </si>
  <si>
    <t xml:space="preserve"> La agresión de una policía municipal de Morelos a una alumna de secundaria, menor de edad, ocurrida en Zacatepec fue videograbada y difundida en redes sociales. Autoridades locales se pronunciaron por el presunto abuso de autoridad y ya se iniciaron las indagatorias correspondientes.</t>
  </si>
  <si>
    <t xml:space="preserve">Grabar un adetención </t>
  </si>
  <si>
    <t>Joven mujer de edad</t>
  </si>
  <si>
    <t>Sí, golpes</t>
  </si>
  <si>
    <t>menor de 18</t>
  </si>
  <si>
    <t>DA, abuso de autoridad</t>
  </si>
  <si>
    <t>Zacatepec, Morelos</t>
  </si>
  <si>
    <t>medios de comunicación</t>
  </si>
  <si>
    <t>https://www.animalpolitico.com/2019/07/ejercito-torturo-y-detuvo-ilegalmente-a-un-hombre-en-michoacan-paso-5-anos-en-prision/?utm_source=Hoy+en+Animal&amp;utm_campaign=f0e8f58375-EMAIL_CAMPAIGN_2019_07_26_12_21&amp;utm_medium=email&amp;utm_term=0_ae638a5d34-f0e8f58375-392914277</t>
  </si>
  <si>
    <t>Ejército torturó y detuvo ilegalmente a un hombre en Michoacán; pasó 5 años en prisión</t>
  </si>
  <si>
    <t>Un hombre de Michoacán fue arrestado en 2012 y condenado en 2015 por cargar un costal con armas. En 2017 un juez revisó el caso y ordenó su libertad. Ahora la CNDH reconoce que fue torturado por los militares que lo detuvieron.</t>
  </si>
  <si>
    <t>Tuzantla</t>
  </si>
  <si>
    <t>El hombre fue arrestado el 21 de abril de 2012 en el poblado “Las Parotas”, municipio de Tuzantla, Michoacán.</t>
  </si>
  <si>
    <t>El hombre fue arrestado el 21 de abril de 2012 en el poblado “Las Parotas”, municipio de Tuzantla, Michoacán. Los militares que lo detuvieron le acusaron de portar un costal con siete armas largas, 808 cartuchos y 33 cargadores. Él siempre negó que las armas fuesen suyas, aunque durante los interrogatorios admitió formar parte de un grupo criminal que no es precisado en la recomendación de la CNDH.</t>
  </si>
  <si>
    <t>Poseción de armas</t>
  </si>
  <si>
    <t>-</t>
  </si>
  <si>
    <t>DA, torura y malos tratos</t>
  </si>
  <si>
    <t>Michoacan</t>
  </si>
  <si>
    <t>Alejandro Hope</t>
  </si>
  <si>
    <t>https://www.eluniversal.com.mx/columna/alejandro-hope/nacion/la-guardia-en-el-metro</t>
  </si>
  <si>
    <t>Opinión</t>
  </si>
  <si>
    <t>La Guardia en el Metro</t>
  </si>
  <si>
    <t xml:space="preserve">no se sabe sólo eran revisiones </t>
  </si>
  <si>
    <t>A partir del mediados del 2019 que la Guardia Nacional entró en operación, entra en la categoría Otro. No se realizó un cambio de categoría para no modificar la categorización inicial, sin embargo, es importante tener en cuenta para el análisis estos cambios en la legislación nacional sobre seguridad.</t>
  </si>
  <si>
    <t xml:space="preserve">David Fuentes </t>
  </si>
  <si>
    <t>https://www.eluniversal.com.mx/metropoli/presuntos-policias-le-preguntaron-por-que-caminaba-sola-en-la-noche-y-la-violaron</t>
  </si>
  <si>
    <t>Metropoli</t>
  </si>
  <si>
    <t>Presuntos policías preguntaron porque caminaba en la noche...y la violaron</t>
  </si>
  <si>
    <t xml:space="preserve">La menor de dieciete años narro que cuatro uniformados la subieron a una patrulla tras salir de una fiesta, cuando regresaba a su casa </t>
  </si>
  <si>
    <t>Azcapotzalco</t>
  </si>
  <si>
    <t>Ocurrió en las calles de la alcaldía Azcapotzalco en la ciudad de México en la madrugada</t>
  </si>
  <si>
    <t xml:space="preserve"> 
Una mujer joven regresaba a su casa después de una fiesta cuando fue interceptada por cuatro elementos de la policía capitalina que la “arrestaron” para después abusar de ella.  </t>
  </si>
  <si>
    <t>Caminar en la madrugada</t>
  </si>
  <si>
    <t xml:space="preserve">mujer joven </t>
  </si>
  <si>
    <t>autoridades competentes</t>
  </si>
  <si>
    <t>Kenia Luna</t>
  </si>
  <si>
    <t>https://www.sinembargo.mx/08-08-2019/3626019</t>
  </si>
  <si>
    <t>Policías de Edomex lo detuvieron y torturaron. Antonio murió y ni su cuerpo nos han dado: familia</t>
  </si>
  <si>
    <t>Eder Antonio Saucedo, padre de tres hijos, fue detenido por policías del Estado de México, quienes lo torturaron con toques en los genitales, le quemaron los codos y le dieron múltiples golpes, mismos que aumentaron al ingresar a la cárcel por un crimen que, de acuerdo con su familia, no cometió.</t>
  </si>
  <si>
    <t>Tlalnepantla</t>
  </si>
  <si>
    <t xml:space="preserve">Ocurrió en el Estado de México, pero dentro del penal de Barrientos </t>
  </si>
  <si>
    <t>Eder Antonio Saucedo estuvo en el penal de Barrientos en el municipio de Tlalnepantla, Estado de México, donde fue llevado tras ser detenido por policías ministeriales de una camioneta roja, quienes lo acusaron de cuatro homicidios, junto con otras dos personas que no conoce, lo torturaron con toques en los genitales, le quemaron los codos y le dieron múltiples golpes que aumentaron al ingresar a la cárcel por un crimen que no cometió.</t>
  </si>
  <si>
    <t>lo acusaron de cuatro homicidios,</t>
  </si>
  <si>
    <t xml:space="preserve">Tlalneplantla, Edo. Mex. </t>
  </si>
  <si>
    <t>https://www.animalpolitico.com/2019/08/mujer-denuncia-maltrato-policias-morelia/</t>
  </si>
  <si>
    <t>En vez de apoyarme, me detuvieron: Mujer denuncia maltrato de policías tras sufrir intento de violación</t>
  </si>
  <si>
    <t>La periodista Mitzi Yanet Torres acusó a policías municipales de Morelia por maltrato físico y psicológico, luego de pedirles ayuda porque intentaron violarla.</t>
  </si>
  <si>
    <t>Morelia</t>
  </si>
  <si>
    <t xml:space="preserve">Las calles de Morelia, Michoacan </t>
  </si>
  <si>
    <t>Los hechos ocurrieron este martes 20 de agosto, cuando la reportera solicitó el apoyo de la policía de Morelia por un intento de violación, sin embargo los oficiales “en vez de apoyarme me detuvieron revictimizándome. Me subí a una patrulla la cual, al momento de indicarles que yo era periodista se inició en mi contra un maltrato físico y psicológico, cuestionando mi vestimenta y diciéndome que me sentía muy influyente pero que eso no me iba a servir”, narró.</t>
  </si>
  <si>
    <t xml:space="preserve">Pedir ayuda </t>
  </si>
  <si>
    <t xml:space="preserve">víctima </t>
  </si>
  <si>
    <t>Da, violencia sexual</t>
  </si>
  <si>
    <t>y psicologíca</t>
  </si>
  <si>
    <t>4 de septiembre del 2019</t>
  </si>
  <si>
    <t>POR EFE</t>
  </si>
  <si>
    <t>https://www.sinembargo.mx/04-09-2019/3640040</t>
  </si>
  <si>
    <t xml:space="preserve">Foto del día </t>
  </si>
  <si>
    <t>AI urge al Gobierno de AMLO reparar daños a Adrián Vásquez, víctima de tortura y detención ilegal</t>
  </si>
  <si>
    <t>En 2012 Amnistía hizo público el caso de Adrián Vásquez, quien fue detenido el 26 de septiembre de ese mismo año en la localidad fronteriza de Tijuana mientras conducía su vehículo.</t>
  </si>
  <si>
    <t xml:space="preserve">Los hechos ocurrieron en la ciudad fronteriza de Tijuana </t>
  </si>
  <si>
    <t xml:space="preserve">En 2012 Amnistía hizo público el caso de Adrián Vásquez, quien fue detenido el 26 de septiembre de ese mismo año en la localidad fronteriza de Tijuana mientras conducía su vehículo. 
Tras la detención, estuvo 12 horas bajo custodia policial durante las que, según informó AI, recibió amenazas, palizas y semiasfixia como la introducción de agua en la nariz que le dejaron severas secuelas en el brazo, uno de los pulmones y la vejiga. </t>
  </si>
  <si>
    <t>Tijuana</t>
  </si>
  <si>
    <t>Adazahira Chávez</t>
  </si>
  <si>
    <t>https://ibero909.fm/blog/declararse-culpable-para-recuperar-la-libertad</t>
  </si>
  <si>
    <t>REDACCIÓN 90.9</t>
  </si>
  <si>
    <t>Declararse culpable para recuperar la libertad</t>
  </si>
  <si>
    <t>El gesto es de impotencia. O de querer explicarse. De que entiendan por qué, si él tenía elementos para sostener su inocencia, decidió declararse culpable para, paradójicamente, estar en libertad.</t>
  </si>
  <si>
    <t xml:space="preserve">Miguel Hidalgo </t>
  </si>
  <si>
    <t>Calles del centro histórico de la Ciudad de México</t>
  </si>
  <si>
    <t xml:space="preserve">Si atendemos a la versión de los policías aprehensores en la carpeta de investigación CI-FAS/E/UI-3 C/D/00485/04-2018, Juan Ramón Carrasco y cuatro hombres más fueron detenidos el 23 de abril a las 19:03 horas luego de que un comerciante ambulante les pidió auxilio porque estaba siendo extorsionado en las calles de Girón y Bolivia, perímetro I de la colonia Centro de la Ciudad de México. Tras una breve persecusión en moto, los policías lograron aprehender a cinco hombres en la intersección de San Antonio Tomatlán y Leona Vicario. Ellos les habrían dicho que pertenecían a la Unión Tepito, una organización de la delincuencia. </t>
  </si>
  <si>
    <t>Robo</t>
  </si>
  <si>
    <t>víctima</t>
  </si>
  <si>
    <t>cEDH</t>
  </si>
  <si>
    <t xml:space="preserve">Itxaro Arteta </t>
  </si>
  <si>
    <t>https://www.animalpolitico.com/2019/10/arturo-encarcelado-discapacidad-intelectual-onu-mexico/</t>
  </si>
  <si>
    <t>México Desigual</t>
  </si>
  <si>
    <t>Arturo pasó cuatro años encarcelado por tener discapacidad intelectual; ONU pide reparar el daño</t>
  </si>
  <si>
    <t>Al declararlo "inimputable", Arturo fue forzado a estar en un área psiquiátrica bajo control penitenciario, y a estar medicado obligatoriamente.</t>
  </si>
  <si>
    <t>El 14 de septiembre de 2011, cuando tenía 21 años, salió a comprar un periódico en la colonia Morelos, en el centro de la Ciudad de México, de alta incidencia delictiva. La policía lo detuvo y hasta 12 horas después, su madre, Judith, recibió una llamada para informarle dónde estaba y pedirle que fuera porque no lograban comunicarse con él, ya que en situaciones de estrés, Arturo casi no puede hablar.</t>
  </si>
  <si>
    <t>4 de octubre del 2019</t>
  </si>
  <si>
    <t>Rodrigo Soberanes</t>
  </si>
  <si>
    <t>https://www.animalpolitico.com/2019/10/leonardo-joven-asesinado-policias-guanajuato/</t>
  </si>
  <si>
    <t>Leonardo, el joven querido y tímido que fue asesinado presuntamente por policías de Guanajuato</t>
  </si>
  <si>
    <t>La versión difundida por el gobierno de Guanajuato señaló que la muerte de Leonardo Aguilar se debió a un “enfrentamiento” ocurrido entre las fuerzas del orden y presuntos delincuentes.</t>
  </si>
  <si>
    <t>Villagran</t>
  </si>
  <si>
    <t xml:space="preserve">Carretera en el municipio de Villagran </t>
  </si>
  <si>
    <t>“A Leonardo lo esposaron, lo bajaron de la camioneta, le arrojaron una sustancia, lo quemaron y después lo ejecutaron mientras estaba esposado”, dijo la defensa de la víctima que se basa en testimonios de testigos de los hechos en la zona ubicada a la altura de la comunidad El Rehilete, donde abundan empresas y conductores de vehículos pesados. .</t>
  </si>
  <si>
    <t>DA, tortura y malos tratos, ejecución extrajudicial</t>
  </si>
  <si>
    <t>Villagran, guanajuato</t>
  </si>
  <si>
    <t>https://www.animalpolitico.com/2019/10/fiscalia-bcs-inculpa-empresario-jose-arredondo-tortura-pruebas/</t>
  </si>
  <si>
    <t>La Fiscalía de BCS usa tortura y desaparición para investigar homicidios, acusa víctima</t>
  </si>
  <si>
    <t>El acusado denuncia haber sido torturado durante una semana por supuestos agentes ministeriales para que confesara un crimen que niega haber cometido.</t>
  </si>
  <si>
    <t>Los Cabos</t>
  </si>
  <si>
    <t>Baja California Sur</t>
  </si>
  <si>
    <t>Calles de los Cabos</t>
  </si>
  <si>
    <t>“Salgo en mi camioneta, a las 10:15 o 10:17 y, al salir del conjunto de Gardenias para agarrar hacia la carretera, 3 minutos después, salen dos carros bloqueándome el paso. De esos carros desciende uno de los agentes ministeriales con los que yo había estado. Sus palabras fueron: ‘bájate del carro hijo de tu puta madre, ya valiste madre, a nosotros nos vale madre que tengas amigos en el gobierno, ¿con quién venías hablando?’ El agente, del que no conozco su nombre, me bajó del vehículo, me violentó de manera verbal y física, me quitó el teléfono”. Así describe González Martínez el momento de su arresto.</t>
  </si>
  <si>
    <t>asesinato</t>
  </si>
  <si>
    <t>DA, tortura y malos tratos</t>
  </si>
  <si>
    <t>Rene Ramón</t>
  </si>
  <si>
    <t>https://www.jornada.com.mx/ultimas/estados/2019/10/10/nuevo-video-muestra-agresion-de-policias-a-alumnas-del-cbt1-5082.html</t>
  </si>
  <si>
    <t>Nuevo video muestra agresión de policías a alumnas del CBT</t>
  </si>
  <si>
    <t>Nezahualcoyotl</t>
  </si>
  <si>
    <t>Calles del municipio</t>
  </si>
  <si>
    <t>Este jueves fue difundido un nuevo video que registra el drama que vivieron estudiantes del Centro de Bachillerato Tecnológico (CBT1), cuando la tarde del miércoles fueron golpeadas y detenidas por elementos de la policía municipal quienes se excedieron en el uso de la fuerza pública, derivado de una infracción administrativa.</t>
  </si>
  <si>
    <t>defender a su tio</t>
  </si>
  <si>
    <t>menores de edad</t>
  </si>
  <si>
    <t>Edo. Mex</t>
  </si>
  <si>
    <t>12 octubre del 2019</t>
  </si>
  <si>
    <t>https://www.sinembargo.mx/12-10-2019/3660753</t>
  </si>
  <si>
    <t>Me hicieron calzón chino”. Vendedora denuncia que policías de CdMx le tiraron sus churros (VIDEO)</t>
  </si>
  <si>
    <t>“Las mujeres policías me hicieron calzón chino porque no me quería subir yo a la patrulla, y en el forcejeo me tiraron los churros”, denunció la vendedora. Sus churros estaban regados en el asfalto.</t>
  </si>
  <si>
    <t>Calles CDMX</t>
  </si>
  <si>
    <t>Una mujer rompió en llanto luego de que policías de la Secretaría de Seguridad Ciudadana de la Ciudad de México (SSC) le tiraran al suelo los churros que vendía. El momento quedó registrado en video.</t>
  </si>
  <si>
    <t xml:space="preserve">Vender churros </t>
  </si>
  <si>
    <t>señora que ven churros</t>
  </si>
  <si>
    <t>https://www.animalpolitico.com/2019/10/liberacion-detenidos-tepito-juez/</t>
  </si>
  <si>
    <t>Por irregularidades y contradicciones, juez ordena liberar a 27 detenidos en operativo en Tepito</t>
  </si>
  <si>
    <t>El juez de control Felipe de Jesús Delgadillo Padierna determinó que hubo irregularidades en las detenciones y ordenó la liberación</t>
  </si>
  <si>
    <t xml:space="preserve">Sucedio en barrio bravo de Repito </t>
  </si>
  <si>
    <t>El juez de control Felipe de Jesús Delgadillo Padierna ordenó la noche de este jueves la liberación de 27 personas que fueron detenidas en un operativo en Tepito el pasado 22 de octubre, por su presunta participación en el grupo criminal La Unión Tepito.</t>
  </si>
  <si>
    <t>Ser miembro del grupo de lictivo La Unión Tepito</t>
  </si>
  <si>
    <t xml:space="preserve">delincuentes </t>
  </si>
  <si>
    <t>DI</t>
  </si>
  <si>
    <t>9 de noviembre del 2019</t>
  </si>
  <si>
    <t>https://www.sinembargo.mx/09-11-2019/3675993</t>
  </si>
  <si>
    <t>Choques eléctricos recibieron 4 indígenas chiapanecos para que dijeran que venían de Guatemala</t>
  </si>
  <si>
    <t>El argumento de los agentes que detuvieron, el 3 de septiembre de 2015 en San Juan del Río, Querétaro, a los cuatro jóvenes, “fue su fenotipo, el poco entendimiento del español y anafabetismo, que según agentes del INM, los hacía creer que eran de Guatemala.</t>
  </si>
  <si>
    <t xml:space="preserve">San Juan del Rio </t>
  </si>
  <si>
    <t>Calles de San Juan del Rio</t>
  </si>
  <si>
    <t>El argumento de los agentes que detuvieron, el 3 de septiembre de 2015 en San Juan del Río, Querétaro, a los cuatro jóvenes, “fue su fenotipo, el poco entendimiento del español y anafabetismo, que según agentes del INM, los hacía creer que eran de Guatemala. Presuntamente presentaban documentos falsos”, reconoció el comisionado nacional del INM, Francisco Garduño.</t>
  </si>
  <si>
    <t>Apariencia</t>
  </si>
  <si>
    <t xml:space="preserve">Migrantes </t>
  </si>
  <si>
    <t>CEAV</t>
  </si>
  <si>
    <t>Insituto de Migración</t>
  </si>
  <si>
    <t>10 de diciembre del 2019</t>
  </si>
  <si>
    <t>https://www.sinembargo.mx/10-12-2019/3693950</t>
  </si>
  <si>
    <t>VIDEO: Policías de Monterrey obligan a sujetos detenidos a bailar performance “Un violador en tu camino</t>
  </si>
  <si>
    <t>En un video viralizado en redes, un grupo de seis hombres, que aparentemente fueron arrestados, se ven cantando “y la culpa no era mía, ni dónde estaba, ni cómo vestía” mientras aplauden. Además, se escucha a uno de los oficiales gritar “ bailale, cabrón” en tono de orden.</t>
  </si>
  <si>
    <t>Calles de la ciudad de Monterrey</t>
  </si>
  <si>
    <t>Elementos de la Fuerza Civil del estado de Monterrey obligaron a un grupo de seis presuntos arrestados a bailar y entonar el canto de protesta feminista “Un violador en tu camino” frente a una patrulla.</t>
  </si>
  <si>
    <t xml:space="preserve"> Hombre</t>
  </si>
  <si>
    <t>Da, malos tratos, ridiculización</t>
  </si>
  <si>
    <t xml:space="preserve">Monterrey </t>
  </si>
  <si>
    <t>Medios de Comunicación</t>
  </si>
  <si>
    <t>12 de diciembre del 2019</t>
  </si>
  <si>
    <t>https://www.sinembargo.mx/12-12-2019/3695239</t>
  </si>
  <si>
    <t>Policías del Edomex detienen y golpean a una mujer que orinó en la vía pública</t>
  </si>
  <si>
    <t>En un video compartido en redes se observa como un grupo de policías detienen a una mujer mientras pide ayuda al ser sometida y golpeada en la colonia San José de los Leones.</t>
  </si>
  <si>
    <t xml:space="preserve">Sucedio en las calles de la colonia San josé de los Leones </t>
  </si>
  <si>
    <t>Un grupo de policías del Estado de México detuvieron y golpean a una mujer que orinó en la vía pública, en el municipio de Naucalpan. En un video compartido en redes se observa como un grupo de policías detienen a una mujer mientras pide ayuda al ser sometida y golpeada en la colonia San José de los Leones</t>
  </si>
  <si>
    <t>Orinar en la calle</t>
  </si>
  <si>
    <t>https://www.animalpolitico.com/2020/01/cndh-guardia-nacional-quejas-violaciones-derechos/</t>
  </si>
  <si>
    <t>CNDH registra 32 quejas contra Guardia Nacional por presuntas violaciones de derechos</t>
  </si>
  <si>
    <t>6 expedientes aún bajo análisis son con la acusación de que la Guardia Nacional presuntamente cometió acciones que transgreden los derechos de migrantes.</t>
  </si>
  <si>
    <t>La CNDH registró en 2019 al menos 32 expedientes de queja por presuntas violaciones a derechos humanos de la Guardia Nacional, en los primeros cinco meses de su operación</t>
  </si>
  <si>
    <t xml:space="preserve">Habla en general de las quejas que se han levantado en contra de la Guardia Nacional </t>
  </si>
  <si>
    <t>_</t>
  </si>
  <si>
    <t>https://www.sinembargo.mx/09-01-2020/3709635</t>
  </si>
  <si>
    <t>Reforma denuncia agresión policial a uno de sus reporteros en Chimalhuacán, Edomex</t>
  </si>
  <si>
    <t>El camarógrafo Leonardo Sánchez -quien fue liberado horas después de su detención-, logró captar en video el momento en que la policía somete a su compañero y donde se escucha cuando él es arrestado, y las imágenes ya circulan en redes sociales.</t>
  </si>
  <si>
    <t>Lo anterior ocurrió aproximadamente a las 10:00 horas, durante la cobertura que los comunicadores realizaban acerca de la muerte de un motociclista en Chimalhuacán, no obstante, y aunque Sánchez y Deloarte realizaban su trabajo sin interrumpir el trabajo policíaco, los miembros de la PM arremetieron contra de ellos.</t>
  </si>
  <si>
    <t>Según lo reportado por medios de circulación nacional, el camarógrafo gráfico de Grupo Reforma, Leonardo Sánchez, fue detenido por elementos policíacos mientras grababa el momento en que otros agentes del municipio mexiquense agredían al reportero del diario La Prensa, David Deloarte.</t>
  </si>
  <si>
    <t xml:space="preserve">Periodistas o víctimas </t>
  </si>
  <si>
    <t>https://www.sinembargo.mx/24-02-2020/3736713</t>
  </si>
  <si>
    <t>Hace 7 años, policías torturaron y violaron a una familia. El abuso lo documentó AI. Siguen presos…</t>
  </si>
  <si>
    <t>Aquel 12 de febrero, la policía -4 hombres y una mujer en una patrulla- detuvieron arbitrariamente a Mónica, su hermano Édgar y el esposo de Mónica, Alfredo. Lo llevaron a la Dirección de Seguridad Pública de Torreón, específicamente a una bodega rotulada con la leyenda “Campo militar”. Posteriormente llegó un oficial que empezó a abofetear a Mónica y le tapó el rostro con su propia ropa. Acto seguido, y mientras amenazaba con asesinarla, la introdujo a la bodega en donde estaban su hermano y su pareja</t>
  </si>
  <si>
    <t>Torreon</t>
  </si>
  <si>
    <t>Aquel 12 de febrero, la policía -4 hombres y una mujer en una patrulla- detuvieron arbitrariamente a Mónica, su hermano Édgar y el esposo de Mónica, Alfredo. Lo llevaron a la Dirección de Seguridad Pública de Torreón, específicamente a una bodega rotulada con la leyenda “Campo militar”. Posteriormente llegó un oficial que empezó a abofetear a Mónica y le tapó el rostro con su propia ropa. Acto seguido, y mientras amenazaba con asesinarla, la introdujo a la bodega en donde estaban su hermano y su parej</t>
  </si>
  <si>
    <t xml:space="preserve">Posesión de armas exclusivas del ejercitó </t>
  </si>
  <si>
    <t>Torreón</t>
  </si>
  <si>
    <t>1 de marzo del 2020</t>
  </si>
  <si>
    <t xml:space="preserve">CésarMartinez </t>
  </si>
  <si>
    <t>https://www.elnorte.com/aplicacioneslibre/preacceso/articulo/default.aspx?__rval=1&amp;urlredirect=https://www.elnorte.com/aplicaciones/articulo/default.aspx?id=1886549&amp;utm_source=Tw&amp;utm_medium=@elnorte&amp;utm_campaign=pxtwitter</t>
  </si>
  <si>
    <t>Espera justicia víctima de tortura sexual</t>
  </si>
  <si>
    <t>Carreteras de Torreón Coahuila</t>
  </si>
  <si>
    <t>Los agentes le dijeron a ella que era sólo una revisión de rutina, por lo que decidió acompañarlos a la Dirección de Seguridad Pública, en donde finalmente los tres fueron torturados. A ella la ahogaron en un tambo con agua, luego con una bolsa en la cabeza. La golpearon con una tabla y después con algo como un cable o látigo. También la navajearon, le infligieron tocamientos, la desnudaron y la violaron multitudinariamente.En el traslado a la delegación de la PGR su pareja murió por la tortura que sufrió, pero no se sabe qué pasó con su cuerpo.</t>
  </si>
  <si>
    <t xml:space="preserve">Revisión de rutina </t>
  </si>
  <si>
    <t xml:space="preserve">Fernando Miranda </t>
  </si>
  <si>
    <t>https://oaxaca.eluniversal.com.mx/seguridad/02-04-2020/indagan-por-desaparicion-forzada-al-exdirector-de-la-policia-municipal-de-loma</t>
  </si>
  <si>
    <t xml:space="preserve">Indagan por desaparición forzada al exdirector de la Policía Municipal de Loma Bonita </t>
  </si>
  <si>
    <t>Juan Fernando G. participó en la privación de un civil, informó la Fiscalía General del Estado de Oaxaca</t>
  </si>
  <si>
    <t>Cuenca, Papaluapan</t>
  </si>
  <si>
    <t>Se desconoce donde lo detuvieron</t>
  </si>
  <si>
    <t xml:space="preserve">Se detuvo y no se presento a la autoridad correspondiente </t>
  </si>
  <si>
    <t xml:space="preserve">Víctima de despaarición Forzada </t>
  </si>
  <si>
    <t>DA, desaparición forzada</t>
  </si>
  <si>
    <t>Físcalia</t>
  </si>
  <si>
    <t>Samuel Estrada</t>
  </si>
  <si>
    <t>https://sanluis.eluniversal.com.mx/seguridad/24-04-2020/detienen-policias-municipales-de-slp-por-presunta-desaparicion-de-personas</t>
  </si>
  <si>
    <t>Detienen a policías municipales de SLP, por presunta desaparición de personas</t>
  </si>
  <si>
    <t>Los elementos están involucrados en la desaparición forzada de una persona, hechos sucedidos en pasado 16 de marzo</t>
  </si>
  <si>
    <t>No se menciona</t>
  </si>
  <si>
    <t xml:space="preserve">Cuando la familia denuncio por la detención de su familiar, se fincaron cargos obre dos polícias municipales </t>
  </si>
  <si>
    <t>Víctimas de desaparición forzada</t>
  </si>
  <si>
    <t>Campeche</t>
  </si>
  <si>
    <t>Sonora</t>
  </si>
  <si>
    <t>Yucatán</t>
  </si>
  <si>
    <t>Zacatecas</t>
  </si>
  <si>
    <t>Comunidad LGBTTI</t>
  </si>
  <si>
    <t>Tortura</t>
  </si>
  <si>
    <t>¿Denunció?</t>
  </si>
  <si>
    <t>Aguascalientes</t>
  </si>
  <si>
    <t>Sin datos</t>
  </si>
  <si>
    <t>un total de 61 mil 567 migrantes menores de 11 años fueron detenidos en México por no contar con documentos entre 2013 y 2018</t>
  </si>
  <si>
    <t>entre diciembre 2018 y 2019 abril - 12,311 menores migrantes</t>
  </si>
  <si>
    <t>se menciona pistas de 51 desapariciones</t>
  </si>
  <si>
    <t>se mencionan 396 desapariciones desde 2000, y 386 desapariciones desde el 2000</t>
  </si>
  <si>
    <t>los detenidos y procesados son personas sin recursos</t>
  </si>
  <si>
    <t>más bien trata de un allanamiento</t>
  </si>
  <si>
    <t>acceso denegado codigo 403</t>
  </si>
  <si>
    <t>ejecución arbitraria de dos personas, el trato cruel contra 12 incluidos tres menores de edad, la detención arbitraria de 2 infantes, la manipulación de un cadáver y la colocación de las armas largas que se relacionaron con 2 personas fallecidas https://www.milenio.com/policia/ejercito-ejecuto-2-sembro-armas-cuerpos-palmarito-puebla-acredito-cndh</t>
  </si>
  <si>
    <t>mujer 71 y sus hijos NA</t>
  </si>
  <si>
    <t>Meganews</t>
  </si>
  <si>
    <t>GJI</t>
  </si>
  <si>
    <t>Detienen a dos sujetos tras agredir a elementos policíacos en colonia irregular de Cancún (FOTO)</t>
  </si>
  <si>
    <t>https://www.meganews.mx/quintanaroo/detienen-a-dos-sujetos-tras-agredir-a-elementos-policiacos-en-colonia-irregular-de-cancun-foto/</t>
  </si>
  <si>
    <t>Cancun</t>
  </si>
  <si>
    <t>Dos personas fueron detenidas al parecer menores de edad, fue el saldo de un reporte de agresión a agentes ministeriales cuando realizaban investigaciones en las inmediaciones de la colonia irregular la Jungla de la región 200 de esta ciudad.</t>
  </si>
  <si>
    <t>los uniformados realizaban investigaciones sobre un intento de homicidio en un domicilio</t>
  </si>
  <si>
    <t>sujetos que al parecer son menores de edad</t>
  </si>
  <si>
    <t>DA, violencia</t>
  </si>
  <si>
    <t>no dice</t>
  </si>
  <si>
    <t>https://www.meganews.mx/yucatan/denuncia-detencion-arbitraria/</t>
  </si>
  <si>
    <t>Agencia Megamedia</t>
  </si>
  <si>
    <t>Denuncia detención arbitraria</t>
  </si>
  <si>
    <t>Valladolid</t>
  </si>
  <si>
    <t>las puertas de una tienda de conveniencia</t>
  </si>
  <si>
    <t>De acuerdo con su versión, Mex Camal, acudió anteanoche lunes a una tienda de conveniencia ubicada en la calle 39 entre 42 y 44, a bordo de una moto, acompañado de su novia, Glendy Castillo Nahuat, para realizar compras. Al salir del establecimiento el joven fue detenido, al parecer sin justificación.</t>
  </si>
  <si>
    <t>se argumentó que él y su novia fueron señalados como sospechosos de cometer dos robos, uno en la calle 49 del Centro, y otro en los alrededores del cenote Zací, en donde víctimas dijeron que una pareja que iba en moto les arrebataron bolsos, pero ninguno de estos delitos fueron comprobados</t>
  </si>
  <si>
    <t>el joven</t>
  </si>
  <si>
    <t>privación ilegal de libertad, secuestro, abuso de autoridad y robo de patrimonio</t>
  </si>
  <si>
    <t>Fiscalía General de Estado</t>
  </si>
  <si>
    <t>El Heraldo Aguascalientes</t>
  </si>
  <si>
    <t>No dice</t>
  </si>
  <si>
    <t>https://www.heraldo.mx/detienen-a-jovenes-dealers/</t>
  </si>
  <si>
    <t>Detienen a jóvenes “dealers”</t>
  </si>
  <si>
    <t>Fueron capturados por policías estatales aproximadamente a las 13:10 horas, luego de detectarlos cuando se desplazaban en actitud sospechosa por el Blvd. Guadalupano en un automóvil VW Golf, color blanco y placas de circulación del Estado de México.</t>
  </si>
  <si>
    <t>al oriente de la ciudad</t>
  </si>
  <si>
    <t>actitud sospechosa</t>
  </si>
  <si>
    <t>Una pareja</t>
  </si>
  <si>
    <t>revisión de rutina, DA, debido proceso</t>
  </si>
  <si>
    <t>solo menciona que el automóvil VW Golf, color blanco y placas de circulación del Estado de México.</t>
  </si>
  <si>
    <t>Policiacas</t>
  </si>
  <si>
    <t>Staff/Agencia Reforma</t>
  </si>
  <si>
    <t>https://www.heraldo.mx/detencion-arbitraria/</t>
  </si>
  <si>
    <t>Espectáculos</t>
  </si>
  <si>
    <t>Detención arbitraria</t>
  </si>
  <si>
    <t>Playa del Carmén</t>
  </si>
  <si>
    <t>“Yo salí con un amigo, en bikini, por supuesto. Me agarraron los policías y me empezaron a pegar. Íbamos a subir al coche de mi amigo, para que no digan estupideces, yo traía las llaves. Aparte eran mujeres,</t>
  </si>
  <si>
    <t>ninguno aparente</t>
  </si>
  <si>
    <t>la hija de Álex Lora</t>
  </si>
  <si>
    <t>sí, golpes y ofensas</t>
  </si>
  <si>
    <t>1 mujer 1 hombre</t>
  </si>
  <si>
    <t>El Expreso de Campeche</t>
  </si>
  <si>
    <t>redacción</t>
  </si>
  <si>
    <t>https://expresocampeche.com/notas/estado/2016/04/19/che-cu-presenta-denuncia-ante-la-pgr-detencion-arbitraria/</t>
  </si>
  <si>
    <t>Che Cu presenta denuncia ante PGR por detención ‘arbitraria’</t>
  </si>
  <si>
    <t>Amaga con queja ante la CNDH</t>
  </si>
  <si>
    <t>El líder campesino expresó que el día de su arresto el 21 de marzo del presente año, fue sin razón alguna pues la autoridad no tenían argumento u orden de algún Juez para hacerlo.</t>
  </si>
  <si>
    <t>no tenían argumento u orden de algún Juez para hacerlo.</t>
  </si>
  <si>
    <t>detenido por inspectores de la comuna</t>
  </si>
  <si>
    <t>abuso de autoridad y privación ilegal de la libertad</t>
  </si>
  <si>
    <t>el lider campesino</t>
  </si>
  <si>
    <t>PGR / MP federal</t>
  </si>
  <si>
    <t>Ante la pandemia, ¿suspender garantías y derechos?</t>
  </si>
  <si>
    <t>https://www.novedadescampeche.com.mx/opinion/ante-la-pandemia-suspender-garantias-y-derechos/</t>
  </si>
  <si>
    <t>Novedades Campeche</t>
  </si>
  <si>
    <t>Buffete Jurídico José Luis Ripoll G.</t>
  </si>
  <si>
    <t>Todo el país</t>
  </si>
  <si>
    <t>Discusión sobre la suspensión de garantías</t>
  </si>
  <si>
    <t>COVID 19</t>
  </si>
  <si>
    <t>personas</t>
  </si>
  <si>
    <t>régimen de suspensión de garantías y derechos</t>
  </si>
  <si>
    <t>Salud, seguridad pública</t>
  </si>
  <si>
    <t>es discusión sobre la suspensión de grantias</t>
  </si>
  <si>
    <t>El Sol del Centro</t>
  </si>
  <si>
    <t>Notimex</t>
  </si>
  <si>
    <t>https://www.elsoldelcentro.com.mx/mexico/sociedad/cndh-emite-recomendacion-detenciones-arbitrarias-aguascalientes-documentan-tortura-3041351.html</t>
  </si>
  <si>
    <t>CNDH emite recomendación por detenciones arbitrarias en Aguascalientes</t>
  </si>
  <si>
    <t>Se trata de por lo menos d nueve detenciones arbitrarias, así como daños a la integridad personal por tortura en 14 casos, por parte de la PGJ local</t>
  </si>
  <si>
    <t>de 2015 a 2019 la CNDH documentó 1767 DA</t>
  </si>
  <si>
    <t>detenciones arbitrarias, actos de tortura y tratos crueles e inhumanos contra personas detenidas</t>
  </si>
  <si>
    <t>personas detenidas</t>
  </si>
  <si>
    <t>En la mayoría de los casos las personas detenidas eran trasladadas a las instalaciones de la entonces Procuraduría de Justicia estatal, a un espacio con características de gimnasio, donde eran atadas de manos y pies, y sometidas a tortura y vejaciones</t>
  </si>
  <si>
    <t>PGJ Ags</t>
  </si>
  <si>
    <t>CNDH</t>
  </si>
  <si>
    <t>Daniel Ángel Rubio</t>
  </si>
  <si>
    <t>https://www.elsoldelcentro.com.mx/republica/detenciones-arbitrarias-extorsion-y-robos-a-migrantes-por-parte-de-la-policia-municipal-1575894.html</t>
  </si>
  <si>
    <t>República</t>
  </si>
  <si>
    <t>Detenciones arbitrarias, extorsión y robos a migrantes por parte de la policía municipal</t>
  </si>
  <si>
    <t>Organizaciones civiles y la comunidad migrante temen que se vuelva una práctica común</t>
  </si>
  <si>
    <t>actúan en las inmediaciones de los albergues, Casa del Migrante en Tijuana AC, Instituto Madre Asunta AC y Ejército de Salvación como si fueran espacios para realizar detenciones tipo redadas</t>
  </si>
  <si>
    <t>“Con toda impunidad y falta de respeto a derechos humanos, los migrantes son cuestionados sobre su documentación oficial”, apuntaron los organismos de la sociedad civil.</t>
  </si>
  <si>
    <t>En esa indagatoria, sin fundamento legal son asegurados y posteriormente llevados a otros espacios de la ciudad donde han sido despojados de sus pertenencias, especialmente de dinero, y acusados de hechos falsos</t>
  </si>
  <si>
    <t>migrantes</t>
  </si>
  <si>
    <t>detenciones arbitrarias, extorsión y robos</t>
  </si>
  <si>
    <t>Migrantes (no dice)</t>
  </si>
  <si>
    <t>Coalición Pro Migrante</t>
  </si>
  <si>
    <t>los hechos ocurrieron el 27 de enero de 2016</t>
  </si>
  <si>
    <t>Manrique Gandaria</t>
  </si>
  <si>
    <t>https://www.elsoldelcentro.com.mx/mexico/justicia/soldados-ejecutaron-a-2-en-jalisco-y-violaron-a-3-mujeres-en-2016-cndh-pide-reparar-el-dano-396985.html</t>
  </si>
  <si>
    <t>Soldados ejecutaron a 2 en Jalisco y violaron a 3 mujeres en 2016; CNDH pide reparar el daño</t>
  </si>
  <si>
    <t>Justicia</t>
  </si>
  <si>
    <t>Emite una recomendación a la Sedena tras acreditarse las acciones arbitrarias de los militares</t>
  </si>
  <si>
    <t> la detención arbitraria, desaparición forzada, tortura y violencia sexual</t>
  </si>
  <si>
    <t>Tepatitlán de Morelos</t>
  </si>
  <si>
    <t>Tercer Batallón de la Brigada de Fusileros Paracaidistas.</t>
  </si>
  <si>
    <t>Militares</t>
  </si>
  <si>
    <t>domicilio de las víctimas</t>
  </si>
  <si>
    <t>e acreditó que los efectivos militares ingresaron de manera ilegal al domicilio de las víctimas, toda vez que no presentaron la orden de cateo correspondiente</t>
  </si>
  <si>
    <t> fueron detenidos arbitrariamente sin contar con el mandamiento judicial respectivo emitido por autoridad competente, por la probable comisión de un delito y sin que se acreditara la flagrancia o la urgencia como causa legítima para llevar a cabo dicho aseguramiento</t>
  </si>
  <si>
    <t>las víctimas</t>
  </si>
  <si>
    <t>ocurrieron en 2013</t>
  </si>
  <si>
    <t>Agencias</t>
  </si>
  <si>
    <t>Recomendación de la CNDH a Secretaría de la Marina por acto de tortura</t>
  </si>
  <si>
    <t>https://www.elsoldelcentro.com.mx/mexico/recomendacion-de-la-cndh-a-secretaria-de-la-marina-por-acto-de-tortura-227138.html</t>
  </si>
  <si>
    <t>La Comisión Nacional de Derechos Humanos (CNDH) emitió unarecomendación a la Secretaría de la Marina (Semar) por ladetención arbitraria y tortura de dos personas en mayo de 2013 enel estado de San Luis Potosí donde también sufrieron de ataquessexuales</t>
  </si>
  <si>
    <t>agraviados, un hombrey una mujer</t>
  </si>
  <si>
    <t>no los menciona</t>
  </si>
  <si>
    <t>sí, física</t>
  </si>
  <si>
    <t>1 hombre 1 mujer</t>
  </si>
  <si>
    <t>DA, tortura y retención ilegal</t>
  </si>
  <si>
    <t>Marina</t>
  </si>
  <si>
    <t>https://www.elsoldelcentro.com.mx/republica/justicia/joven-golpeado-por-municipales-de-chihuahua-se-debate-entre-la-vida-y-la-muerte-312717.html</t>
  </si>
  <si>
    <t>el Heraldo de Chihuahua</t>
  </si>
  <si>
    <t>Joven golpeado por municipales de Chihuahua se debate entre la vida y la muerte</t>
  </si>
  <si>
    <t>Tras una supuesta detención arbitraria, el joven se encuentra en el hospital; familiares denuncian brutalidad policiaca</t>
  </si>
  <si>
    <t>1 jóven atacado por 10 uniformados</t>
  </si>
  <si>
    <t>su casa</t>
  </si>
  <si>
    <t>Entre la vida y la muerte se encuentra Irving Gerardo Mendoza Rodríguez, joven que junto con su familia fue víctima de la  brutalidad policiaca por parte de policías municipales que allanaron su casa para ponerle un “estate quieto”,</t>
  </si>
  <si>
    <t>la agresión pudo darse para cumplir con la orden de un agente de la ministerial,</t>
  </si>
  <si>
    <t>Policía Preventiva</t>
  </si>
  <si>
    <t>joven</t>
  </si>
  <si>
    <t>sí, física y mortal</t>
  </si>
  <si>
    <t>abuso de autoridad, DA, allanamiento</t>
  </si>
  <si>
    <t>Marina ejecutó a mexicano y tres estadounidenses en Matamoros: CNDH</t>
  </si>
  <si>
    <t>EFE</t>
  </si>
  <si>
    <t>https://www.elsoldelcentro.com.mx/mexico/justicia/marina-ejecuto-a-mexicano-y-tres-estadounidenses-en-matamoros-cndh-565673.html</t>
  </si>
  <si>
    <t>Los informes periciales permitieron determinar que la causa de muerte de las víctimas fue "intencional y de origen violento"</t>
  </si>
  <si>
    <t>desaparición forzada y ejecución arbitraria</t>
  </si>
  <si>
    <t>un ciudadano mexicano y tres estadounidenses</t>
  </si>
  <si>
    <t>Matamoros</t>
  </si>
  <si>
    <t>la ciudad de Matamoros, en el nororiental estado de Tamaulipas, en su camino</t>
  </si>
  <si>
    <t>Los hechos ocurrieron en la ciudad de Matamoros, en el nororiental estado de Tamaulipas, el 13 de octubre de 2014 cuando tres hermanos estadounidenses en compañía de un mexicano se dirigían a Texas, Estados Unidos, pero en su camino fueron detenidos y posteriormente asesinados con disparos en la cabeza</t>
  </si>
  <si>
    <t>no menciona</t>
  </si>
  <si>
    <t>Grupo Táctico Operativo</t>
  </si>
  <si>
    <t>sí, detenidos y asesinados</t>
  </si>
  <si>
    <t>no, los mataron</t>
  </si>
  <si>
    <t>CNDH sus familiares</t>
  </si>
  <si>
    <t>Beyond Borders Gazette</t>
  </si>
  <si>
    <t>https://beyondbordersnews.com/es_MX/2019/10/30/abordan-en-tijuana-detenciones-arbitrarias-de-varios-estados-de-mexico/</t>
  </si>
  <si>
    <t>Regional</t>
  </si>
  <si>
    <t>Abordan en Tijuana detenciones arbitrarias de varios estados de México</t>
  </si>
  <si>
    <t>Martha Alicia Reyes</t>
  </si>
  <si>
    <t>las autoridades justifican con “realizar revisiones de rutina”, a personas “sospechosas” o con “actitud sospechosa”</t>
  </si>
  <si>
    <t>el espacio público</t>
  </si>
  <si>
    <t>quejas por detenciones arbitrarias</t>
  </si>
  <si>
    <t>cifra de quejas en 2018</t>
  </si>
  <si>
    <t>Local</t>
  </si>
  <si>
    <t>https://www.lja.mx/2017/02/investiga-derechos-humanos-detencion-arbitraria-en-jesus-maria/</t>
  </si>
  <si>
    <t>Sociedad y Justicia</t>
  </si>
  <si>
    <t>LJA La Jornada Aguascalientes</t>
  </si>
  <si>
    <t>Hilda Hermosillo</t>
  </si>
  <si>
    <t>Investiga Derechos Humanos Detención Arbitraria en Jesús María</t>
  </si>
  <si>
    <t>Se presume abuso de la fuerza pública contra un joven, de forma injustificada</t>
  </si>
  <si>
    <t>Jesús María</t>
  </si>
  <si>
    <t>el material muestra que por lo menos cuatro elementos apresaron a Rodrigo Ramírez Serna a las 19:00 horas en las calles Allende y Juárez por presuntos disturbios, insultos a la Policía y resistencia al arresto; en contraste los testigos aseguran que la intervención se originó luego de expresar “que le caían gordos los policías”. A partir la denuncia, la CEDHA comisionó a un visitador para que investigara, pero el afectado ya había sido puesto en libertad cuando este arribó.</t>
  </si>
  <si>
    <t>por presuntos disturbios, insultos a la Policía y resistencia al arresto</t>
  </si>
  <si>
    <t>CEDHA</t>
  </si>
  <si>
    <t>http://www.elaguas.com/2020/04/07/investigaran-abuso-policiaco-en-calvillo/</t>
  </si>
  <si>
    <t>Investigarán abuso policiaco en Calvillo</t>
  </si>
  <si>
    <t>Calientes - Ciudad</t>
  </si>
  <si>
    <t>El Aguas</t>
  </si>
  <si>
    <t>Detuvieron de forma arbitraria a extranjeros</t>
  </si>
  <si>
    <t>Calvillo</t>
  </si>
  <si>
    <t>Relatan que primero les dijeron que eran sospechosos de robo y que después de tener coronavirus.</t>
  </si>
  <si>
    <t>nunca les supieron decir a bien por qué fueron detenidos</t>
  </si>
  <si>
    <t>los extranjeros agredidos</t>
  </si>
  <si>
    <t>Francia y Haiti</t>
  </si>
  <si>
    <t>Fiscalía Estatal</t>
  </si>
  <si>
    <t>http://www.elaguas.com/2019/06/19/denuncian-abuso-de-poder-por-parte-de-los-municipales/</t>
  </si>
  <si>
    <t>Denuncian abuso de poder por parte de los municipales</t>
  </si>
  <si>
    <t>Aguascalientes, Ags.-Denuncian que fue detenido de forma arbitraria por policías municipales el joven Leonardo Javier Velmares Solís y que estuvo...</t>
  </si>
  <si>
    <t>afuera de las instalaciones de la Fiscalía General del Estado</t>
  </si>
  <si>
    <t>Denuncian que fue detenido de forma arbitraria por policías municipales el joven Leonardo Javier Velmares Solís y que estuvo en calidad de desaparecido por más de tres horas, pues autoridades negaban información sobre su paradero.</t>
  </si>
  <si>
    <t>sin ninguna prueba fue detenido</t>
  </si>
  <si>
    <t>este joven</t>
  </si>
  <si>
    <t>https://www.elsur.mx/elementos-la-pep-detienen-manera-arbitraria-a-sujeto/</t>
  </si>
  <si>
    <t>Elementos de la PEP detienen de manera arbitraria a un sujeto</t>
  </si>
  <si>
    <t>El Sur de Campeche</t>
  </si>
  <si>
    <t>Policiaca</t>
  </si>
  <si>
    <t>Sin tener una orden judicial, allanando una morada y violando los derechos humanos de una persona, los agentes de la Policía Estatal Preventiva (PEP) aseguraron a un limpiador de parabrisas en la colonia Aviación</t>
  </si>
  <si>
    <t>El limpiador</t>
  </si>
  <si>
    <t>supuesto robo</t>
  </si>
  <si>
    <t>una farmacia</t>
  </si>
  <si>
    <t>https://www.elsur.mx/liberan-a-sujeto-fue-detenido-arbitrariamente/</t>
  </si>
  <si>
    <t>Liberan a sujeto, fue detenido arbitrariamente</t>
  </si>
  <si>
    <t>El empleado se encontraba a disposición del Ministerio Público quien estaba integrando la Carpeta de Investigación en su contra. Al concluir el término para definir su situación jurídica, la autoridad ministerial dejó en libertad a la persona bajo reservas ley. La autoridad ministerial confirmó la versión de los vecinos del barrio de Santa Ana que acusaron de abuso de autoridad a los elementos de la PEP</t>
  </si>
  <si>
    <t>a bordo de un camión que se detuvo en la calle Querétaro entre la Segunda y la Tercera Privada del mismo nombre</t>
  </si>
  <si>
    <t>La razón por la cual el vehículo se detuvo fue por lo angosto de la calle y porque en sentido opuesto venía patrulla 392 de la Policía Estatal Preventiva. Los agentes le dieron indicaciones a los empleados de Cristal y en ese momento arremetieron en contra del trabajador que supuestamente los insultó.</t>
  </si>
  <si>
    <t>el trabajador</t>
  </si>
  <si>
    <t>sí, uso desmedido de la fuerza</t>
  </si>
  <si>
    <t>DA, malos tratos</t>
  </si>
  <si>
    <t>http://www.cronicacampeche.com/?p=158674</t>
  </si>
  <si>
    <t>Crónica de Campeche</t>
  </si>
  <si>
    <t>Carmen</t>
  </si>
  <si>
    <t>Exigen remoción de vicefiscal por la detención rbitraria de menores</t>
  </si>
  <si>
    <t>menores de 18</t>
  </si>
  <si>
    <t>también menciona mujeres embarazadas, pero no dice cuantas</t>
  </si>
  <si>
    <t>aprendieron a menores y los subieron a vehículos de la policía</t>
  </si>
  <si>
    <t>no especifica</t>
  </si>
  <si>
    <t>no se mencionan</t>
  </si>
  <si>
    <t>Vicefiscalia</t>
  </si>
  <si>
    <t>DA, abuso de autoridad y tortura</t>
  </si>
  <si>
    <t>los menores</t>
  </si>
  <si>
    <t>sí, psicológica</t>
  </si>
  <si>
    <t>vicefiscalía</t>
  </si>
  <si>
    <t>http://www.cronicacampeche.com/?p=162037</t>
  </si>
  <si>
    <t>Exigen destitución de Juan Manuel Herrera Campos</t>
  </si>
  <si>
    <t>Ciudad del Carmen</t>
  </si>
  <si>
    <t>solicitan remover autoridades por detener arbitrariamente y permitirlo, contra los derechos humanos</t>
  </si>
  <si>
    <t>a veces incluso sin motivos</t>
  </si>
  <si>
    <t>los ciudadanos</t>
  </si>
  <si>
    <t>Gobernador</t>
  </si>
  <si>
    <t>Rdacción</t>
  </si>
  <si>
    <t>sin argumento ni ordn</t>
  </si>
  <si>
    <t>Inspectores de la Comuna</t>
  </si>
  <si>
    <t>El líder campesino</t>
  </si>
  <si>
    <t>https://tribunacampeche.com/policia/2017/05/05/309947/</t>
  </si>
  <si>
    <t>Tribuna</t>
  </si>
  <si>
    <t>Acusan a policiías por detención arbitraria</t>
  </si>
  <si>
    <t>a una cuadra del negocio</t>
  </si>
  <si>
    <t>La persona probaba una moto de un cliente, lo detuvieron y se la quitaron los policías</t>
  </si>
  <si>
    <t>propietario de una tienda cercana</t>
  </si>
  <si>
    <t>DA y abuso de autoridad</t>
  </si>
  <si>
    <t>https://tribunacampeche.com/policia/2017/03/18/acusan-la-pep-detencion-arbitraria-abuso-autoridad/</t>
  </si>
  <si>
    <t>Acusan a la PEP de detención arbitraria y abuso de autoridad</t>
  </si>
  <si>
    <t>DA y agresiones</t>
  </si>
  <si>
    <t>quisieron denunciar ante SSPCAM pero los mandaban de un lado al otro</t>
  </si>
  <si>
    <t>la colonia Revolución</t>
  </si>
  <si>
    <t>Kevin salía de su casa y llegaron dos moto patrullas con más elementos para asegurarlos y subirlos a las camas de la patrulla con grilletes</t>
  </si>
  <si>
    <t>acusados de escandalizar la vía pública</t>
  </si>
  <si>
    <t>Kevin</t>
  </si>
  <si>
    <t>https://elmananadevalles.com.mx/mvpoliciaca/policas-ladrones/657</t>
  </si>
  <si>
    <t>El Mañana de Valles</t>
  </si>
  <si>
    <t>Policiías ladrones</t>
  </si>
  <si>
    <t>Golpearon y robaron a un ciudadano</t>
  </si>
  <si>
    <t>Policías municipales y estatales, robaron, amenazaron y propinaron salvaje golpiza a un comerciante en el municipio de El Naranjo, en su domicilio particular, el cual destrozaron y hasta el tanque de gas se llevaron; para callarlo colocaron una manta relacionándolo con la delincuencia organizada, por lo que el afectado ya interpuso un proceso legal, pero tuvo que salir huyendo por miedo a perder la vida.</t>
  </si>
  <si>
    <t>El Naranjo</t>
  </si>
  <si>
    <t>afuera de su casa</t>
  </si>
  <si>
    <t>Confiado en que las detonaciones las habían realizado los policías, decidió salir a preguntar, pero no le dieron tiempo de decir nada y comenzaron a dispararle y golpearlo en varias partes del cuerpo, sin motivo alguno,</t>
  </si>
  <si>
    <t>la víctima</t>
  </si>
  <si>
    <t>sí, física y psicológica</t>
  </si>
  <si>
    <t>18 en total</t>
  </si>
  <si>
    <t>Pero no sólo causaron daños, también se llevaron dinero en efectivo, más de 15,000 pesos de las ventas del día, los ahorros que su hija guardaba para su fiesta de cumpleaños, joyas, equipos de video y varios artículos, una camioneta con valor de 160,000 pesos y hasta con el tanque de gas cargaron. aunque intentaron eliminar todas las pruebas en su contra, destrozando los equipos de videovigilancia, se les olvidó una cámara que había sido colocada justo en la parte del jardín, la cual captó su actuación.</t>
  </si>
  <si>
    <t>DA, agresiones, robo</t>
  </si>
  <si>
    <t>Pulso</t>
  </si>
  <si>
    <t>Rubén Pacheco</t>
  </si>
  <si>
    <t>https://pulsoslp.com.mx/slp/reaccin-de-polica-arbitraria-y-tarda-educiac/1129316</t>
  </si>
  <si>
    <t>SLP</t>
  </si>
  <si>
    <t>Reacción de policía "arbitraria y tardía": Educiac</t>
  </si>
  <si>
    <t>Hubo detenciones indebidas en los hechos de violencia en el Congreso</t>
  </si>
  <si>
    <t>La intervención de la policía estatal en las manifestaciones del viernes pasado, donde hubo daños en inmuebles públicos, fue distendida y sin prevención, lo cual provocó el aumento de violencia. Hubo detenciones arbitrarias de personas y activistas que no participaron en los desperfectos</t>
  </si>
  <si>
    <t>las citadas activistas intentaron mediar entre el contingente y los elementos policiacos, sin embargo, fueron detenidas, incluso adolescentes y personas ajenas a la protesta también corrieron con la misma suerte</t>
  </si>
  <si>
    <t>personas y activistas</t>
  </si>
  <si>
    <t>Plaza de Armas</t>
  </si>
  <si>
    <t>https://pulsoslp.com.mx/nacional/once-detenidos-durante-protestas-en-guadalajara-por-muerte-de-giovanni-lpez/1128430</t>
  </si>
  <si>
    <t>Once detenidos durante protestas en Guadalajara por muerte de Giovanni López</t>
  </si>
  <si>
    <t>Guadalajara</t>
  </si>
  <si>
    <t>Al menos once personas fueron detenidas en medio de fuertes operativos policiales este viernes durante la segunda jornada de protestas por la muerte del joven Giovanni López en la ciudad de Guadalajara</t>
  </si>
  <si>
    <t>al menos cuatro puntos de Guadalajara, capital del estado de Jalisco</t>
  </si>
  <si>
    <t>La Comisión Estatal de Derechos Humanos y otras organizaciones documentaron que en las avenidas cercanas decenas de policías vestidos de civil arrestaron a jóvenes en la calle, los golpearon y los subieron a camionetas para luego abandonarlos en la periferia de la ciudad</t>
  </si>
  <si>
    <t>no menciona, solo especifica que las fuerzas de seguridad</t>
  </si>
  <si>
    <t>participantes</t>
  </si>
  <si>
    <t>https://www.elsoldesanluis.com.mx/local/dos-detenidas-son-inocentes-colectivos-5339731.html</t>
  </si>
  <si>
    <t>https://www.elsoldesanluis.com.mx/mexico/sociedad/cndh-emite-recomendacion-detenciones-arbitrarias-aguascalientes-documentan-tortura-3041351.html</t>
  </si>
  <si>
    <t>Dos detenidas son inocentes: Colectivos</t>
  </si>
  <si>
    <t>El Sol de San Luis</t>
  </si>
  <si>
    <t>La Fiscalía del Estado ha vinculado a proceso a tres personas por los daños al recinto legislativo</t>
  </si>
  <si>
    <t>Alejandra Ruíz</t>
  </si>
  <si>
    <t>la marcha “Justicia para Giovanni” la cual se llevó a cabo el fin de semana pasado</t>
  </si>
  <si>
    <t>ntegrantes desconocidos pertenecientes a esta manifestación desataron un mar de acontecimientos que violentaron al Congreso del Estado, hoy día la Fiscalía del Estado de San Luis Potosí ha vinculado a proceso a tres personas por los daños a este recinto, varios se oponen a la audiencia de control</t>
  </si>
  <si>
    <t>se les imputan cargos por delitos de motín, daño a las cosas y daño a las cosas equiparado</t>
  </si>
  <si>
    <t>Claudia Hernández Herrera y Jessica Guzmán</t>
  </si>
  <si>
    <t>medios</t>
  </si>
  <si>
    <t>Sociedad</t>
  </si>
  <si>
    <t>Procuraduría General de Justicia del Estado de Aguascalientes</t>
  </si>
  <si>
    <t>DA, tortura y tratos crueles</t>
  </si>
  <si>
    <t>recomendación a policias ministeriales en el Estado de Ags por número de detenciones arbitrarias</t>
  </si>
  <si>
    <t>sin fundamentos</t>
  </si>
  <si>
    <t>víctimas</t>
  </si>
  <si>
    <t>Ejecución arbitraria. Se alteró investigación en operativo mortal de Temixco: CNDH</t>
  </si>
  <si>
    <t>https://www.elsoldecuernavaca.com.mx/local/se-altero-investigacion-en-operativo-mortal-de-temixco-cndh-3898354.html</t>
  </si>
  <si>
    <t>La Comisión emitió una recomendación por violaciones graves a derechos humanos ocurridas en tres operativos policiales del 30 de noviembre del 2017</t>
  </si>
  <si>
    <t>El Sol de Cuernavaca</t>
  </si>
  <si>
    <t>Miriam Estrada Dorantes</t>
  </si>
  <si>
    <t>La Comisión Nacional de los Derechos Humanos (CNDH) emitió la Recomendación 21VG/2019 por violaciones graves a derechos humanos ocurridas durante tres operativos policiales en los límites de Temixco y Cuernavaca, Morelos el 30 de noviembre del año 2017</t>
  </si>
  <si>
    <t>Comisión Estatal de Seguridad incurrió en allanamientos a las casas habitación en que estaban las víctimas; detenciones arbitrarias en agravio de 7 personas, incluido un adolescente; uso excesivo de la fuerza que derivó en la ejecución arbitraria de 6 personas, incluidas dos personas menores de edad; trato cruel, inhumano y/o degradante derivado de las lesiones a 4 personas, incluidos 2 infantes; dilación en la puesta a disposición de los detenidos ante el Agente del Ministerio Público del Fuero Común en Cuernavaca, Morelos,</t>
  </si>
  <si>
    <t>las casas habitación</t>
  </si>
  <si>
    <t>Comisión Estatal de Seguridad</t>
  </si>
  <si>
    <t>sí física</t>
  </si>
  <si>
    <t>DA, tortura y tratos crueles, ejecuciones</t>
  </si>
  <si>
    <t>https://www.diariodemorelos.com/noticias/liberan-humberto-padgett-arresto-no-se-apeg-la-constituci-n-fgr</t>
  </si>
  <si>
    <t>Diario de Morelos</t>
  </si>
  <si>
    <t>Liberan a Humberto Padgett; arresto no se apegó a la Constitución FGR</t>
  </si>
  <si>
    <t>El periodista Humberto Padgett fue arrestado mientras realizaba una investigación en inmediaciones de lo que será el aeropuerto de Santa Lucía, municipio mexiquense de Tecámac, denunció el grupo de derechos humanos Article 19</t>
  </si>
  <si>
    <t>inmediaciones de lo que será el aeropuerto de Santa Lucía</t>
  </si>
  <si>
    <t>Tecamac</t>
  </si>
  <si>
    <t>Asimismo, hizo "un llamado urgente al Mecanismo de Protección para Personas Defensoras de Derechos Humanos y Periodistas, de la @SEGOB_mx, del cual Padgett es beneficiario, para que intervenga a favor de su liberación".</t>
  </si>
  <si>
    <t>se les acusaba de portación de arma de fuego sin licencia</t>
  </si>
  <si>
    <t>DA, debido proceso</t>
  </si>
  <si>
    <t>FGR</t>
  </si>
  <si>
    <t>Inicio</t>
  </si>
  <si>
    <t>https://www.latarde.com.mx/mipais/acusan-a-marinos-de-torturar-a-17-personas/529289</t>
  </si>
  <si>
    <t>La Tarde</t>
  </si>
  <si>
    <t>Reforma</t>
  </si>
  <si>
    <t>Mi País</t>
  </si>
  <si>
    <t>Acusan a marinos de torturar a 17 personas</t>
  </si>
  <si>
    <t>La CNDH recibió quejas de las víctimas y sus familiares de cinco estados</t>
  </si>
  <si>
    <t>Coahuila, Nuevo León, Sinaloa, Veracruz y Zacatecas</t>
  </si>
  <si>
    <t>La Comisión Nacional de Derechos Humanos (CNDH) emitió ayer una Recomendación en contra de la Secretaría de Marina por detención arbitraria, retención ilegal y tortura en agravio de 17 personas en los estados de Coahuila, Nuevo León, Sinaloa, Veracruz y Zacatecas</t>
  </si>
  <si>
    <t>También incluyó a la Procuraduría General de la República (PGR) por violación del derecho al acceso a la justicia de las víctimas, pues señaló que 17 agentes del Ministerio Público Federal dilataron u omitieron iniciar investigaciones por el probable delito de tortur</t>
  </si>
  <si>
    <t>Secretaría de Marina</t>
  </si>
  <si>
    <t>sí, retención y malos tratos</t>
  </si>
  <si>
    <t>na “práctica constante” que consiste en que los elementos navales realizan detenciones de personas alegando supuestos casos de flagrancia o denuncias anónimas, que derivan en violaciones de derechos humanos</t>
  </si>
  <si>
    <t>https://www.elsoldetampico.com.mx/local/denuncian-ilegal-detencion-de-turistas-estadounidenses-2116754.html</t>
  </si>
  <si>
    <t>El Sol de Tampico</t>
  </si>
  <si>
    <t>Victor Alva</t>
  </si>
  <si>
    <t>Denuncian ilegal detención de turistas estadounidenses</t>
  </si>
  <si>
    <t>Fue denunciada en el Ayuntamiento de Tampico por familiares de los afectados, quienes consideraron arbitrarias las acciones</t>
  </si>
  <si>
    <t> tres turistas de origen estadounidense</t>
  </si>
  <si>
    <t> las cercanías de esta ciudad</t>
  </si>
  <si>
    <t>La detención aparentemente ilegal de tres turistas de origen estadounidense ayer por la mañana en las cercanías de esta ciudad, fue denunciada en el Ayuntamiento de Tampico por familiares de los afectados, quienes consideraron arbitrarias las acciones efectuadas por parte del Instituto Nacional de Migración con sede en este puerto</t>
  </si>
  <si>
    <t>sin motivo alguno</t>
  </si>
  <si>
    <t>Agentes de Migración</t>
  </si>
  <si>
    <t>Ayuntamiento de Tampico</t>
  </si>
  <si>
    <t>https://www.elbravo.mx/detienen-a-activista-pro-ninos-con-cancer-en-tijuana/</t>
  </si>
  <si>
    <t>El Bravo</t>
  </si>
  <si>
    <t>Detienen a activista pro niños con cáncer en Tijuana</t>
  </si>
  <si>
    <t>en un crucero</t>
  </si>
  <si>
    <t>Policías municipales de Tijuana, Baja California, arrestaron al presidente de la organización en favor de los niños con cáncer Es Por Tu Amor, La Secretaría de Seguridad y Protección Ciudadana Municipal (SSPCM) informó que el hombre “estaba pidiendo dinero en un crucero y se acercó el oficial para pedirle que por favor hiciera uso de su cubrebocas</t>
  </si>
  <si>
    <t>no usar cubrebocas, y luego "ponerse agresivo y rijoso"</t>
  </si>
  <si>
    <t> presidente de la organización en favor de los niños con cáncer </t>
  </si>
  <si>
    <t>Secretaría de Seguridad y Protección Ciudadana Municipal</t>
  </si>
  <si>
    <t>http://valledelnorte.com.mx/sitio/2020/01/27/atiende-codhet-posibles-abusos-de-policias-2/</t>
  </si>
  <si>
    <t>Valle del Norte</t>
  </si>
  <si>
    <t>Editor-2</t>
  </si>
  <si>
    <t>Noticias Reynosa</t>
  </si>
  <si>
    <t>Atiende CODHET posibles abusos de policías</t>
  </si>
  <si>
    <t>Reynosa</t>
  </si>
  <si>
    <t>Un total de 22 posibles casos de tortura investiga la Comisión Estatal de los Derechos Humanos, (CODHET), cometidos principalmente por elementos de las diferentes corporaciones policiales.</t>
  </si>
  <si>
    <t>la presidenta de la CODHET destacó que la detención arbitraria por los cuerpos policiales también es considerada como tortura.</t>
  </si>
  <si>
    <t>Diversas situaciones</t>
  </si>
  <si>
    <t>La tortura, la intimidación, las amenazas, la detención arbitraria, el incumplimiento de la función pública, la negativa o inadecuada prestación de servicios públicos</t>
  </si>
  <si>
    <t>ciudadanos tamaulipecos</t>
  </si>
  <si>
    <t>La Jornada Veracruz</t>
  </si>
  <si>
    <t>De la redacción</t>
  </si>
  <si>
    <t>http://www.jornadaveracruz.com.mx/Post.aspx?id=191021_074701_936</t>
  </si>
  <si>
    <t>Acusan presunta detención arbitraria de un grupo de personas, en Alvarado</t>
  </si>
  <si>
    <t>Una veintena de jóvenes, una cuarta parte de ellos menores de edad, fueron detenidos presuntamente de forma arbitraria la madrugada de este domingo por elementos de la Policía Estatal, quienes también los golpearon, lo que causó la indignación de los alvadoreños, quienes denunciarán los abusos de parte de los uniformados</t>
  </si>
  <si>
    <t>Alvarado</t>
  </si>
  <si>
    <t>los jóvenes</t>
  </si>
  <si>
    <t>sin motivo alguno solo por estar en vía pública despues de medianoche</t>
  </si>
  <si>
    <t>el malecón</t>
  </si>
  <si>
    <t>na y 5 menores</t>
  </si>
  <si>
    <t>Ayuntamiento</t>
  </si>
  <si>
    <t>redes sociales y transmisiones</t>
  </si>
  <si>
    <t>http://www.jornadaveracruz.com.mx/Post.aspx?id=180527_130640_422</t>
  </si>
  <si>
    <t>Viral en redes, video de presunta detención arbitraria de joven por policías de Orizaba</t>
  </si>
  <si>
    <t>Fernando Inés Carmona</t>
  </si>
  <si>
    <t>Una detención, presuntamente arbitraria, incendió las redes sociales en esta ciudad por el uso desmedido de la fuerza pública en contra de un joven que grababa la detención de una comerciante ambulante, provocó el enojo de la comunidad cibernauta; en tanto organizaciones no gubernamentales exigen al ayuntamiento se abra una carpeta de investigación en contra de los participantes para determinar su probable participación. Hasta el momento el ayuntamiento no ha fijado una posición al respecto.</t>
  </si>
  <si>
    <t>en pleno centro de la ciudad</t>
  </si>
  <si>
    <t>al parecer infringió el reglamento de comercio</t>
  </si>
  <si>
    <t>una vendedora</t>
  </si>
  <si>
    <t>sí, su mercancía fue incautada y subida a la batea del vehículo oficial, en medio de la indignación y protesta de la mujer</t>
  </si>
  <si>
    <t>Redes</t>
  </si>
  <si>
    <t>http://www.jornadaveracruz.com.mx/Post.aspx?id=181017_101024_103</t>
  </si>
  <si>
    <t>Política</t>
  </si>
  <si>
    <t>Denuncia activista detención arbitraria por policías municipales de Orizaba</t>
  </si>
  <si>
    <t>La policía municipal de esta ciudad de nuevo está envuelta en escándalos por presuntos abusos de autoridad. Este martes Aracely Salcedo representante del colectivo Familiares de Desaparecidos Orizaba-Córdoba fue retenida, junto con su escolta, sin motivo aparente. Los hechos constituyen una violación a las acciones que la Secretaría de Gobernación emprendió en favor de activistas sociales</t>
  </si>
  <si>
    <t>sin motivo aparente</t>
  </si>
  <si>
    <t>la activista y defensora de los derechos humanos</t>
  </si>
  <si>
    <t>la avenida Cri-Cri de la ciudad de Orizaba</t>
  </si>
  <si>
    <t>DA y derecho al transito libre</t>
  </si>
  <si>
    <t>Facebook</t>
  </si>
  <si>
    <t>https://elheraldodeveracruz.com.mx/estado/xalapa/66882-denuncian-detencion-ilegal-de-su-dirigente-sindical.html</t>
  </si>
  <si>
    <t>El Heraldo de Veracruz</t>
  </si>
  <si>
    <t>Juan David Castilla Arcos</t>
  </si>
  <si>
    <t>Estado - Xalapa</t>
  </si>
  <si>
    <t>Denuncian detención ilegal de su dirigente sindical</t>
  </si>
  <si>
    <t>Trabajadores protestan en Palacio.</t>
  </si>
  <si>
    <t>Xalapa</t>
  </si>
  <si>
    <t>Decenas de integrantes del Sindicato de Empleados del Poder Ejecutivo de Veracruz (Sepev) protestaron frente a Palacio de Gobierno para exigir la liberación de su secretario general, Acdmer Antonio Galicia Campos, el líder sindical fue detenido la mañana de este martes por policías estatales, mientras encabezaba la toma de las oficinas de la Secretaría de Finanzas y Planeación (Sefiplan).</t>
  </si>
  <si>
    <t>podría tratarse de una represión por parte del gobierno estatal, debido a la toma de Sefiplan por segundo día consecutivo</t>
  </si>
  <si>
    <t>secretario general</t>
  </si>
  <si>
    <t>DA, retención ilegal</t>
  </si>
  <si>
    <t>no hasta el momento de la nota</t>
  </si>
  <si>
    <t>las oficinas de la Secretaría de Finanzas y Planeación (Sefiplan)</t>
  </si>
  <si>
    <t>https://elheraldodeveracruz.com.mx/estado/cd-veracruz/66289-en-ixtac.html</t>
  </si>
  <si>
    <t>En Ixtac</t>
  </si>
  <si>
    <t>No hay avances de investigaciones por desaparecidos</t>
  </si>
  <si>
    <t>Van 3 meses que no saben de ellos</t>
  </si>
  <si>
    <t>AVC noticias</t>
  </si>
  <si>
    <t>Ixtaczoquitlán</t>
  </si>
  <si>
    <t>comerciantes desaparecidos</t>
  </si>
  <si>
    <t> por el pretexto de que estaba encabezando la manifestación</t>
  </si>
  <si>
    <t>sí, desaparición forzada</t>
  </si>
  <si>
    <t>Manifestación</t>
  </si>
  <si>
    <t>Fiscalía</t>
  </si>
  <si>
    <t>Familiares de los siete comerciantes desaparecidos en el municipio de Ixtaczoquitlán, protestaron durante la Conmemoración del 113 aniversario de los Mártires de Río Blanco, exigiendo la inmediata aparición con vida de sus familiares. Las mujeres en su mayoría denunciaron la violación a sus derechos humanos y abuso de autoridad por parte de elementos de la Secretaria de Seguridad Pública (SSP), luego de que detuvieran arbitrariamente al familiar de uno de los desaparecidos que protestaba en el lugar</t>
  </si>
  <si>
    <t>https://www.eldictamen.mx/noticias-de-veracruz/hechos/senalan-a-elementos-de-la-fuerza-civil-por-detener-arbitrariamente-a-ciudadanos-de-eu/</t>
  </si>
  <si>
    <t>https://www.eldictamen.mx/variadas/se-equivocan-y-detienen-a-la-persona-equivocada/</t>
  </si>
  <si>
    <t>http://cronicadexalapa.com/abogados-solicitaron-a-congreso-revisar-detenciones-arbitrarias/</t>
  </si>
  <si>
    <t>http://cronicadexalapa.com/policia-naval-detiene-arbitrariamente-a-persona-con-discapacidad/</t>
  </si>
  <si>
    <t>http://cronicadexalapa.com/fge-detiene-arbitrariamente-a-jovenes-tras-accidente-querian-sembrarles-evidencia-de-un-delito-de-sustraccion-de-un-menor/</t>
  </si>
  <si>
    <t>Crónica de Xalapa</t>
  </si>
  <si>
    <t>El Dictamen</t>
  </si>
  <si>
    <t>Señalan a elementos de la Fuerza Civil por detener arbitrariamente a ciudadanos de EU</t>
  </si>
  <si>
    <t>Hechos</t>
  </si>
  <si>
    <t>Visiblemente golpeados y con el temor dibujado en el rostro, los agraviados abandonaron las instalaciones de la Procuraduría General de la República</t>
  </si>
  <si>
    <t>Jesús Olivares</t>
  </si>
  <si>
    <t>Actopan</t>
  </si>
  <si>
    <t>Con la finalidad de pasar las fiestas de fin de año y procedentes de la ciudad de California, llegaron los integrantes de una familia con sus seres queridos al municipio de Actopan, sin pensar que esta visita se convertiría en una auténtica pesadilla, ya que al llegar fueron sometidos, torturados y detenidos por elementos de la Fuerza Civil, que incluso ingresaron ilegalmente a causar destrozos al domicilio de éstos</t>
  </si>
  <si>
    <t>DA, retención ilegal más de 48 horas</t>
  </si>
  <si>
    <t>Fuerza Civil</t>
  </si>
  <si>
    <t>argumento de que vieron sospechosa nuestra camioneta</t>
  </si>
  <si>
    <t>1 menor</t>
  </si>
  <si>
    <t xml:space="preserve">sí </t>
  </si>
  <si>
    <t>municipio de Actopan</t>
  </si>
  <si>
    <t>turistas</t>
  </si>
  <si>
    <t>4 de California EEUU, 3 nacionales</t>
  </si>
  <si>
    <t>Diana Rojas</t>
  </si>
  <si>
    <t>Variadas</t>
  </si>
  <si>
    <t>Detención arbitraria; policías ministeriales se equivocan</t>
  </si>
  <si>
    <t>Elementos ministeriales irrumpieron en un café para detener a una mujer quien más tarde a pesar de la confusión demostró no ser la persona a la que buscaban. </t>
  </si>
  <si>
    <t>En medio de la confusión fue sacada del lugar mientras ella pedía a gritos ayuda, temiendo ser levantada, solicitó apoyo a los comensales insistiendo no saber por qué se la llevaban.</t>
  </si>
  <si>
    <t>la afectada</t>
  </si>
  <si>
    <t>confusión de persona</t>
  </si>
  <si>
    <t>el Café de los 200 años</t>
  </si>
  <si>
    <t>Abogados solicitaron a Congreso revisar detenciones arbitrarias</t>
  </si>
  <si>
    <t>El abogado Arturo Nicolás Baltazar, defensor del exfiscal Luis Ángel Bravo Conteras, entregó una petición al Congreso del Estado para que se revisen las detenciones arbitraria, Nicolás Baltazar sufrió una presunta detención irregular la madrugada del pasado sábado en el municipio de Veracruz, solo por haber olvidado su licencia para conducir</t>
  </si>
  <si>
    <t>el municipio de Veracruz</t>
  </si>
  <si>
    <t>me acusaron de ultrajes a la autoridad, según el parte informativo estuve a punto de golpear al director de tránsito, pero todo está video grabado y demuestra que no</t>
  </si>
  <si>
    <t>el homologo (abogado)</t>
  </si>
  <si>
    <t>Congreso</t>
  </si>
  <si>
    <t>Policía Naval detiene arbitrariamente a persona con discapacidad</t>
  </si>
  <si>
    <t>Estado, Principales</t>
  </si>
  <si>
    <t>Alejandro Ávila</t>
  </si>
  <si>
    <t>Al medio día de este martes, fue detenido de manera arbitraria por elementos de la Policía Naval, Víctor Manuel Lara Villalvazo, quien a pesar de sus 32 años presenta una discapacidad psicomotriz, a pesar de ello, los marinos arremetieron en su contra, lo esposaron y trasladaron al penalito de “Playa Linda”.</t>
  </si>
  <si>
    <t>el Oxxo de Costa de Oro</t>
  </si>
  <si>
    <t>presuntamente alterar el orden público</t>
  </si>
  <si>
    <t>el detenido</t>
  </si>
  <si>
    <t>detienen a persona con discapacidad</t>
  </si>
  <si>
    <t>DA, discriminación, abuso de autoridad</t>
  </si>
  <si>
    <t>Boca del Río</t>
  </si>
  <si>
    <t>FGE detiene arbitrariamente a jóvenes tras accidente; querían sembrarles evidencia de un delito de sustracción de un menor</t>
  </si>
  <si>
    <t>Maryjosé Huerta</t>
  </si>
  <si>
    <t>Miembros de la Asociación Civil “Lazos y Equidad”, dedicada a la asistencia social sin fines de lucro desde hace 10 años, fueron detenidos de manera arbitraria tras tener un accidente automovilístico por elementos policiacos tras supuestamente encontrar evidencia de un menor que había sido sustraído de su hogar</t>
  </si>
  <si>
    <t>en la carretera</t>
  </si>
  <si>
    <t>Chiconquiaco</t>
  </si>
  <si>
    <t>Policía Ministerial</t>
  </si>
  <si>
    <t>sin motivos aparentes hasta que pasan 48 horas muestran evidencia</t>
  </si>
  <si>
    <t>Marisol Hernández Gómez y Martín Santos Villegas</t>
  </si>
  <si>
    <t>https://www.zocalo.com.mx/new_site/articulo/denuncian-detencion-arbitraria</t>
  </si>
  <si>
    <t>http://zocalo.com.mx/new_site/articulo/arbitraria-mi-captura-hijo-de-candidato</t>
  </si>
  <si>
    <t>https://www.zocalo.com.mx/new_site/articulo/denuncian-detencion-arbitraria-en-redes</t>
  </si>
  <si>
    <t>http://www.zocalo.com.mx/reforma/detail/acusan-captura-arbitraria-en-hidalgo</t>
  </si>
  <si>
    <t>https://www.elguardian.mx/acusan-de-tortura-a-elementos-de-fuerza-coahuila-otra-vez/</t>
  </si>
  <si>
    <t>https://vanguardia.com.mx/articulo/denuncian-detencion-arbitraria-de-la-activista-kenia-hernandez</t>
  </si>
  <si>
    <t>https://www.elsiglodetorreon.com.mx/noticia/1708359.han-recibido-16-quejas-contra-agentes-de-la-dspm-de-torreon.html</t>
  </si>
  <si>
    <t>http://www.elclarindiario.com/estatales/salgo-a-la-calle-con-la-cara-en-alto-porque-soy-inocente-jesus-reyna/</t>
  </si>
  <si>
    <t>https://www.elsoldepuebla.com.mx/local/estas-son-las-recomendaciones-que-emitio-la-cndh-por-caso-palmarito-tochapan-en-puebla-ejercito-derechos-humanos-operativo-huachicoleros-chupaductos-sedena-salvador-cienfuegos-antonio-gali-fayad-quecholac-victor-carranca-tribunal-pemex-2007295.html</t>
  </si>
  <si>
    <t>https://www.elsoldepuebla.com.mx/local/tras-detencion-pide-artista-urbano-no-criminalizar-su-labor-1640499.html</t>
  </si>
  <si>
    <t>https://www.diariocambio.com.mx/2018/regiones/angelopolis/item/27728-transito-de-coronango-detiene-de-manera-arbitraria-a-un-hombre-y-tambien-se-llevan-a-un-nino-video</t>
  </si>
  <si>
    <t>https://www.elpopular.mx/2017/11/05/local/determina-onu-detencion-arbitraria-en-caso-de-i-simitrio-i-171542</t>
  </si>
  <si>
    <t>https://www.elpopular.mx/2017/06/20/local/exige-iel-chivoi-disculpa-por-detencion-arbitraria-164834</t>
  </si>
  <si>
    <t>https://www.elpopular.mx/2019/03/14/seguridad/detienen-a-lider-comerciante-paga-una-multa-200705</t>
  </si>
  <si>
    <t>https://www.elpopular.mx/2017/06/13/cronica-policiaca/senalan-a-policias-de-chignahuapan-por-abuso-de-poder-164411</t>
  </si>
  <si>
    <t>https://imparcialoaxaca.mx/policiaca/216541/denuncian-a-policias-municipales-por-detencion-arbitraria-en-huajuapan/</t>
  </si>
  <si>
    <t>https://imparcialoaxaca.mx/istmo/315613/denuncian-detencion-arbitraria-de-dos-jovenes-en-la-ventosa/</t>
  </si>
  <si>
    <t>https://imparcialoaxaca.mx/policiaca/304301/acusan-a-presidente-municipal-de-alotepec-por-detencion-arbitraria/</t>
  </si>
  <si>
    <t>http://www.nvinoticias.com/nota/93386/atiende-onu-detencion-arbitraria-de-indigena-en-oaxaca</t>
  </si>
  <si>
    <t>https://www.nvinoticias.com/nota/78344/acusan-al-ejercito-por-desaparicion-de-familia</t>
  </si>
  <si>
    <t>https://tiempodigital.mx/2018/04/09/afirma-cndh-detencion-arbitraria-de-12-personas-en-oaxaca/</t>
  </si>
  <si>
    <t>http://www.diariomarca.com.mx/2019/02/autoridades-de-suchixtlahuaca-denuncian-detencion-arbitraria-de-comuneros/</t>
  </si>
  <si>
    <t>http://www.diariomarca.com.mx/2017/07/denuncian-integrantes-de-la-seccion-22-supuestas-detenciones-arbitrarias-a-simpatizantes-de-su-gremio/</t>
  </si>
  <si>
    <t>hace 6 meses</t>
  </si>
  <si>
    <t>Zócalo</t>
  </si>
  <si>
    <t>Armando Valdés</t>
  </si>
  <si>
    <t>Denuncian detención arbitraria</t>
  </si>
  <si>
    <t>De elementos de Fuerza Coahuila...</t>
  </si>
  <si>
    <t>Piedras Negras</t>
  </si>
  <si>
    <t>Irene Torres Trinidad denunció que elementos de Fuerza Coahuila del municipio de Allende se llevaron a su hijo que andaba repartiendo pollo y posteriormente se lo pusieron a disposición con droga, armas y otros objetos.</t>
  </si>
  <si>
    <t>una refaccionaria denominada Córdoba, a la 1:00 de la tarde, en aquella población.</t>
  </si>
  <si>
    <t>supuesta posesión y tráfico de drogas</t>
  </si>
  <si>
    <t>El hijo</t>
  </si>
  <si>
    <t>hace 3 años</t>
  </si>
  <si>
    <t>Juan Ramón Garza</t>
  </si>
  <si>
    <t>Detenido</t>
  </si>
  <si>
    <t>‘Arbitraria mi captura’: hijo de candidato</t>
  </si>
  <si>
    <t>Fue liberado el jueves por la noche, pero se le seguirá un proceso penal por posesión simple de narcóticos</t>
  </si>
  <si>
    <t>Monclova</t>
  </si>
  <si>
    <t>hijo del candidato del Partido Verde a la Alcaldía de Monclova, fue liberado el jueves por la noche, pero se le seguirá un proceso penal por posesión simple de narcóticos, no obstante que elementos del GATEM que lo detuvieron nunca presentaron la marihuana que supuestamente encontraron en su departamento.</t>
  </si>
  <si>
    <t>El hijo de Armando de la Garza Gaytán </t>
  </si>
  <si>
    <t>Grupo de Armas y Tácticas Especiales Monclova</t>
  </si>
  <si>
    <t>DA, amenazas</t>
  </si>
  <si>
    <t>en el exterior de su departamento</t>
  </si>
  <si>
    <t>hace 1 año</t>
  </si>
  <si>
    <t>Denuncian detención ‘arbitraria’ en redes</t>
  </si>
  <si>
    <t>Según la mujer que encaró al oficial, no sería la primera vez que detienen a los jóvenes por “hacer nada”.</t>
  </si>
  <si>
    <t>Saltillo</t>
  </si>
  <si>
    <t>Un video grabado ayer en la plaza Ateneo, en la Zona Centro, fue difundido en redes sociales denunciando que elementos de la Policía Municipal de Saltillo detuvieron presuntamente de manera arbitraria a tres jóvenes que practicaban parkour, acusándolos de portar mariguana.</t>
  </si>
  <si>
    <t>sobre la calle General Cepeda</t>
  </si>
  <si>
    <t>supuesta posesión de drogas</t>
  </si>
  <si>
    <t>jóvenes</t>
  </si>
  <si>
    <t>Acusan captura arbitraria en Hidalgo</t>
  </si>
  <si>
    <t>Hace 2 años</t>
  </si>
  <si>
    <t>Agencia Reforma</t>
  </si>
  <si>
    <t>Benito Jimenez</t>
  </si>
  <si>
    <t>La coordinadora de finanzas de la Universidad Autónoma de Hidalgo, Gabriela Mejía, denunció captura arbitraria de la Policía estatal.</t>
  </si>
  <si>
    <t>La Policía de Hidalgo fue acusada de detener de manera arbitraria y con golpes a la coordinadora de finanzas de la Universidad Autónoma del Estado(UAEH), Gabriela Mejía Valencia.</t>
  </si>
  <si>
    <t>por el supuesto hecho de manejar un automóvil robado y estar involucrada en un percance vial.</t>
  </si>
  <si>
    <t>Pachuquilla</t>
  </si>
  <si>
    <t>sobre la carretera Pachuca- Tulancingo, a la altura de Pachuquilla,</t>
  </si>
  <si>
    <t>la funcionaria</t>
  </si>
  <si>
    <t>sí, fisica</t>
  </si>
  <si>
    <t>reten</t>
  </si>
  <si>
    <t>hace 3 meses</t>
  </si>
  <si>
    <t>El Guardián</t>
  </si>
  <si>
    <t>Notas de hoy</t>
  </si>
  <si>
    <t>Acusan de tortura a elementos de Fuerza Coahuila… otra vez</t>
  </si>
  <si>
    <t>Nos llevaron a una casa abandonada que está en la colonia X y ahí nos comenzaron a golpear, nos pusieron la bolsa en la cabeza para asfixiarme y nos preguntaban por drogas”, dicen los quejosos</t>
  </si>
  <si>
    <t>los quejosos</t>
  </si>
  <si>
    <t>La Comisión de los Derechos Humanos del Estado de Coahuila, emitió una nueva recomendación contra autoridades de seguridad pública de Fuerza Coahuila, tras cometer una serie de detenciones arbitrarias y provocar lesiones contra cuatro personas en casos distintos en la misma región.</t>
  </si>
  <si>
    <t>en la misma región</t>
  </si>
  <si>
    <t>supuesta venta de droga</t>
  </si>
  <si>
    <t>Armando Rios</t>
  </si>
  <si>
    <t>Vanguardia MX</t>
  </si>
  <si>
    <t>Vanguardia</t>
  </si>
  <si>
    <t>Denuncian detención arbitraria de la activista Kenia Hernández</t>
  </si>
  <si>
    <t>A la defensora de los derechos humanos le están “fabricando” un cargo por robo con violencia, aseguran colectivos</t>
  </si>
  <si>
    <t>la activista fue detenida junto con dos menores de edad por elementos de la Secretaría de Seguridad del Edomex. Ahora, la mujer está presa en el penal de Chiconautla de Ecatepec y los menores en el centro para adolescentes Quinta del Bosque, de Zinacantepec. Asimismo, el representante legal afirma que se les “fabrica” el delito de robo con violencia.</t>
  </si>
  <si>
    <t>es una perseguida política en el estado de Guerrero, lugar del que se tuvo que desplazar por intentos de judicialización. Por tal motivo se convirtió en beneficiara del Mecanismo de protección de personas defensoras de derechos humanos y periodistas de la Secretaría de Gobernación (Segob)</t>
  </si>
  <si>
    <t>supuesto robo con violencia</t>
  </si>
  <si>
    <t>en la caseta Hortaliza-Valle de Bravo</t>
  </si>
  <si>
    <t>2 menores</t>
  </si>
  <si>
    <t>SEGOB</t>
  </si>
  <si>
    <t>Han recibido 16 quejas contra agentes de la DSPM de Torreón</t>
  </si>
  <si>
    <t>El Siglo de Torreón</t>
  </si>
  <si>
    <t>Guadalupe Miranda</t>
  </si>
  <si>
    <t>Visitaduría número 2</t>
  </si>
  <si>
    <t>colonia El Tajito</t>
  </si>
  <si>
    <t>DSPM</t>
  </si>
  <si>
    <t>El Clarín</t>
  </si>
  <si>
    <t>Estatales</t>
  </si>
  <si>
    <t>Salgo a la calle con la cara en alto porque soy inocente: Jesús Reyna</t>
  </si>
  <si>
    <t>Presentará denuncias penales contra funcionarios de la Procuraduría General de la República y contra una Magistrada, además de cinco quejas ante el Consejo de la Judicatura</t>
  </si>
  <si>
    <t>el ex secretario de gobierno</t>
  </si>
  <si>
    <t>Reyna García aseguró que presentará denuncias penales en contra de funcionarios de la Procuraduría General de la República y en contra de una Magistrada, así como 5 quejas ante el Consejo de la Judicatura, además de acudir ante la Corte Interamericana de Derechos Humanos. Finalmente, también dijo que presentará una denuncia ante el Grupo de detenciones arbitrarias de la ONU</t>
  </si>
  <si>
    <t>Corte Interamericana de Derechos Humanos</t>
  </si>
  <si>
    <t>Grupo de Detenciones Arbitrarias en la ONU</t>
  </si>
  <si>
    <t>asuntos de corrupción</t>
  </si>
  <si>
    <t>El Sol de Puebla</t>
  </si>
  <si>
    <t>Estas son las recomendaciones que emitió la CNDH por caso Palmarito</t>
  </si>
  <si>
    <t>Hubo detenciones arbitrarias y excesivo uso de la fuerza</t>
  </si>
  <si>
    <t>Maritza Mena</t>
  </si>
  <si>
    <t>La Comisión Nacional de los Derechos Humanos (CNDH) emitió la recomendación 12 del año por violaciones graves al personal y a la presunción de inocencia derivado de las detenciones arbitrarias y al excesivo del uso de la fuerza del Ejército Mexicano que terminó con la vida de dos personas, tras el operativo del 3 de marzo de 2017 en la población de Palmarito Tochapan en Quecholac</t>
  </si>
  <si>
    <t>Quecholac</t>
  </si>
  <si>
    <t>la población de Palmarito Tochapan en Quecholac</t>
  </si>
  <si>
    <t>6 menores</t>
  </si>
  <si>
    <t>DA, retención ilegal y ejecución</t>
  </si>
  <si>
    <t>Tras detención, pide artista urbano no criminalizar su labor</t>
  </si>
  <si>
    <t>Denuncia que sufrió violencia física y califica su detención como arbitraria</t>
  </si>
  <si>
    <t>Pilar Pérez</t>
  </si>
  <si>
    <t>en el Bulevar 5 de Mayo y 5 Oriente,</t>
  </si>
  <si>
    <t>En conferencia de prensa apoyado por otros artistas urbanos de Puebla denunció que durante este tiempo que estuvo desaparecido sufrió de violencia física y acusó que su detención, en el Bulevar 5 de Mayo y 5 Oriente, fue arbitraria</t>
  </si>
  <si>
    <t>conferencia de prensa</t>
  </si>
  <si>
    <t>artista urbano</t>
  </si>
  <si>
    <t>sin motivos aparentes</t>
  </si>
  <si>
    <t>Diario Cambio</t>
  </si>
  <si>
    <t>Policías de Coronango detiene de manera arbitraria a un hombre y también se llevan a un niño (VIDEO)</t>
  </si>
  <si>
    <t>De acuerdo a un video que circula en redes sociales los hechos ocurrieron la tarde de este miércoles, en donde arribaron tres patrullas y dos motopatrullas para hacer la detención de un hombre del cual se desconoce que infracción cometió.</t>
  </si>
  <si>
    <t>Coronango</t>
  </si>
  <si>
    <t>Regiones</t>
  </si>
  <si>
    <t>Sin tener facultades para realizar detenciones, y de manera violenta, elementos deTtránsito Municipal de Coronango detuvieron a un hombre y también se llevaron a un menor de edad en el Fraccionamiento Misiones de San Francisco</t>
  </si>
  <si>
    <t>el Fraccionamiento Misiones de San Francisco</t>
  </si>
  <si>
    <t>se desconoce la infracción que cometió</t>
  </si>
  <si>
    <t>Tránsito municipal</t>
  </si>
  <si>
    <t>1 de 10 años</t>
  </si>
  <si>
    <t>el hombre</t>
  </si>
  <si>
    <t>abuso de facultades</t>
  </si>
  <si>
    <t>El Popular</t>
  </si>
  <si>
    <t>Alba Espejel</t>
  </si>
  <si>
    <t>Determina ONU detención arbitraria en caso de Simitrio</t>
  </si>
  <si>
    <t>El Grupo de Trabajo sobre la Detención Arbitraria de la ONU pidió la libertad para el líder de la 28 de Octubre</t>
  </si>
  <si>
    <t>El Grupo de Trabajo sobre la Detención Arbitraria (GDTA) de la ONU determinó que Rubén Sarabia Sánchez, alias Simitrio, es un preso por su actividad política y de derechos humanos, por lo que debe ser liberado</t>
  </si>
  <si>
    <t>su líder</t>
  </si>
  <si>
    <t>persecución y acoso judicial</t>
  </si>
  <si>
    <t>GDTA de la ONU</t>
  </si>
  <si>
    <t>Exige El Chivo disculpa por detención arbitraria</t>
  </si>
  <si>
    <t>Josué Flores</t>
  </si>
  <si>
    <t>Orlando Xolalpa Sánchez señaló que el apodo de "El Chivo" le fue otorgado por los elementos policiales</t>
  </si>
  <si>
    <t>en la autopista México-Puebla</t>
  </si>
  <si>
    <t>por el homicidio de un menor y la violación de dos mujeres</t>
  </si>
  <si>
    <t>Orlando Xolalpa Sánchez pidió justicia por el señalamiento que llevó a su detención el pasado 16 de mayo en San Martín Texmelucan; fue acusado por el homicidio de un menor y la violación de dos mujeres en la autopista México-Puebla el pasado 2 de mayo</t>
  </si>
  <si>
    <t>Santa María Moyotzingo</t>
  </si>
  <si>
    <t>el inculpado</t>
  </si>
  <si>
    <t>DA, acceso a la justicia</t>
  </si>
  <si>
    <t>Jesús Lima</t>
  </si>
  <si>
    <t>Detienen a líder comerciante; paga una multa</t>
  </si>
  <si>
    <t>Protestan por la detención "arbitraria" de algunos de sus compañeros; la SSP desmiente irregularidades en la detención</t>
  </si>
  <si>
    <t>Líder comerciante</t>
  </si>
  <si>
    <t>El mismo líder acudió a la Fiscalía para presentar una denuncia contra los titulares de la Secretaría General de Gobierno (SGG) y de la Secretaría de Seguridad Pública (SSP) y el director de la Policía Estatal, ya que presuntamente ellos ordenaron su detención.</t>
  </si>
  <si>
    <t>en la junta auxiliar de San Francisco Totimehuacán cuando viajaba con su esposa embarazada y su hijo de 3 meses</t>
  </si>
  <si>
    <t>acusándolo de homicidio, robo, portación de armas y venta de droga; sin embargo, todas las detenciones sólo fueron para robarle dinero</t>
  </si>
  <si>
    <t>Mario Reya</t>
  </si>
  <si>
    <t>Crónica Policiaca</t>
  </si>
  <si>
    <t>Señalan a policías de Chignahuapan por abuso de poder</t>
  </si>
  <si>
    <t>Familiares de dos sujetos detenidos por ingerir bebidas alcohólicas en la vía pública acusan tratos déspotas de la autoridad local</t>
  </si>
  <si>
    <t>Chignahuapan </t>
  </si>
  <si>
    <t>por ingerir bebidas alcohólicas</t>
  </si>
  <si>
    <t>Elementos de Seguridad Pública de Chignahuapan fueron señalados por propinar una golpiza a dos sujetos que estaban detenidos por ingerir bebidas alcohólicas en la vía pública.</t>
  </si>
  <si>
    <t>en la vía pública</t>
  </si>
  <si>
    <t>DA, lesiones</t>
  </si>
  <si>
    <t>sí, golpes</t>
  </si>
  <si>
    <t>dos sujetos</t>
  </si>
  <si>
    <t>36, 24 y 26</t>
  </si>
  <si>
    <t>Presidencia Municipal</t>
  </si>
  <si>
    <t>El Imparcial</t>
  </si>
  <si>
    <t>NVI Noticias</t>
  </si>
  <si>
    <t>Capital</t>
  </si>
  <si>
    <t>Atiende ONU detención arbitraria de indígena en Oaxaca</t>
  </si>
  <si>
    <t>Catalogaron como arbitraria la privación de la libertad del activista indígnea Pablo López Alavés.</t>
  </si>
  <si>
    <t>Octavio Vélez</t>
  </si>
  <si>
    <t>El Estado mexicano podría ser requerido a comparecer ante el Consejo de Derechos Humanos de la Organización de las Naciones Unidas (ONU), durante el periodo de sesiones de septiembre próximo en Ginebra, Suiza, por no atender las opiniones del Grupo de Trabajo sobre la Detención Arbitraria acerca de un caso registrado en Oaxaca.</t>
  </si>
  <si>
    <t>el indígena zapoteco de San Isidro Aloapan</t>
  </si>
  <si>
    <t>detenido el 15 de agosto del 2010 por hombres encapuchados y armados en presencia de su familia sin presentar ninguna orden, sin identificarse y un día después, apareció encarcelado en el penal de Villa de Etla, acusado en el expediente penal 102/2007 de homicidio calificado con ventaja y tentativa de homicidio calificado con ventaja</t>
  </si>
  <si>
    <t>ONU</t>
  </si>
  <si>
    <t>defensor de derechos de sus comunidades</t>
  </si>
  <si>
    <t>Acusan al Ejército por desaparición de familia</t>
  </si>
  <si>
    <t>Los hechos ocurrieron en Tepatitlán de Morelos, en Jalisco</t>
  </si>
  <si>
    <t>elementos del Ejército son señalados nuevamente por otro caso de cateo ilegal, detención arbitraria, desaparición forzada, tortura, violencia sexual y ejecución arbitraria</t>
  </si>
  <si>
    <t>2 cuerpos encontrados luego sin vida</t>
  </si>
  <si>
    <t>el domicilio</t>
  </si>
  <si>
    <t>los militares ingresaron de manera ilegal al domicilio ya que no presentaron la orden de cateo correspondiente, y al interior, las personas fueron torturadas y violentadas sexualmente</t>
  </si>
  <si>
    <t>sí, sexual y física</t>
  </si>
  <si>
    <t>tortura, violencia sexual</t>
  </si>
  <si>
    <t>Afirma CNDH detención arbitraria de 12 personas en Oaxaca</t>
  </si>
  <si>
    <t>Principales</t>
  </si>
  <si>
    <t>Tiempo Digital</t>
  </si>
  <si>
    <t>La Comisión Nacional de Derechos Humanos (CNDH) confirmó que los activistas Damián Gallardo Martínez y Enrique Guerrero Aviña, así como 10 personas más, que están presos de manera arbitraria desde mayo de 2013, fueron víctimas a violaciones a sus derechos desde su detención, informaron organismos civiles de Oaxaca</t>
  </si>
  <si>
    <t>uso excesivo de la fuerza, la detención arbitraria, el allanamiento de domicilio, la injerencia arbitraria, la violación de la seguridad jurídica a través de la exhibición de fotografías, la falta de investigación de la tortura y divulgación de información confidencial de las personas detenidas</t>
  </si>
  <si>
    <t>Autoridades de Suchixtlahuaca denuncian detención arbitraria de comuneros</t>
  </si>
  <si>
    <t>Diario Marca</t>
  </si>
  <si>
    <t>Fernando Reyes</t>
  </si>
  <si>
    <t>Huajuapan de León</t>
  </si>
  <si>
    <t>en el municipio de Villa de Tejupan de la Unión</t>
  </si>
  <si>
    <t>Luego de que en días pasados fueron detenidas tres personas en el municipio de Villa de Tejupan de la Unión, a quienes acusaban los pobladores como presuntos ladrones de ganado, autoridades de San Cristóbal Suchixtlahuaca denunciaron que dicha detención se realizó de manera arbitraria ya que los detenidos, oriundos de esta comunidad, son guardamontes</t>
  </si>
  <si>
    <t>presuntos ladrones de ganado</t>
  </si>
  <si>
    <t>San Cristóbal Suchixtlahuaca</t>
  </si>
  <si>
    <t>la Vicefiscalía Regional en la Mixteca</t>
  </si>
  <si>
    <t>comuneros</t>
  </si>
  <si>
    <t>Denuncian integrantes de la Sección 22 supuestas detenciones «arbitrarias» a simpatizantes de su gremio</t>
  </si>
  <si>
    <t>Del Día</t>
  </si>
  <si>
    <t>Guadalupe Espinoza</t>
  </si>
  <si>
    <t>Integrantes de la Sección 22 de la Coordinadora Nacional de Trabajadores de la Educación (CNTE), denunciaron supuestos actos de represión en contra de activistas del movimiento social.</t>
  </si>
  <si>
    <t>argumentándose un despojo que había cometido en Santa Cruz Xoxocotlán</t>
  </si>
  <si>
    <t>Agencia Estatal de Investigaciones (AEI)</t>
  </si>
  <si>
    <t>activistas del movimiento social.</t>
  </si>
  <si>
    <t>La Ventosa</t>
  </si>
  <si>
    <t>Santa María Alotepec</t>
  </si>
  <si>
    <t>Nathalie Gómez</t>
  </si>
  <si>
    <t>Istmo</t>
  </si>
  <si>
    <t>Denuncian a policías municipales por detención arbitraria en Huajuapan</t>
  </si>
  <si>
    <t>Yeni tiene cinco días sin ver a su hija, pues asegura que le fue arrebatada por su ex pareja, abogado y madre de familia afirman que fueron detenidos ilegalmente</t>
  </si>
  <si>
    <t>El abogado y su clienta denunciaron la sustracción de su hija por su ex pareja, un policia municipal, y haber sido victimas de una DA y abuso de autoridad por parte de la corporación</t>
  </si>
  <si>
    <t>cliente y abogado</t>
  </si>
  <si>
    <t>la oficina de la mujer y el domicilio de su ex pareja</t>
  </si>
  <si>
    <t>revisión por un supuesto reporte de arma de fuego</t>
  </si>
  <si>
    <t>DA, fabricación de delitos</t>
  </si>
  <si>
    <t>Faustino Romo Martínez</t>
  </si>
  <si>
    <t>Denuncian detención arbitraria de dos jóvnes en La Ventosa</t>
  </si>
  <si>
    <t>Familiares exigen su liberación ante la violación de sus derechos</t>
  </si>
  <si>
    <t>denunciaron que los detuvieron arbitrariamente el domingo pasado, cuando platicaban en la banqueta cerca a su casa, bajo un argumento de insultos a los policias hace días</t>
  </si>
  <si>
    <t>La banqueta cerca de sus casas</t>
  </si>
  <si>
    <t>un supuesto insulto de hace días a la autoridad</t>
  </si>
  <si>
    <t>sí, irrupción y física</t>
  </si>
  <si>
    <t>DA, daño moral, físico y psicológico</t>
  </si>
  <si>
    <t>Redacción imparcial</t>
  </si>
  <si>
    <t>Acusan a presidente municipal de Alotepec por detención arbitraria</t>
  </si>
  <si>
    <t>La hermana del afectado denució ante la Fiscalia General del Estado, que su hermano fue encarcelado en el municipio sin haber cometido delito alguno</t>
  </si>
  <si>
    <t>pueblo Mixe</t>
  </si>
  <si>
    <t>el afectado</t>
  </si>
  <si>
    <t>Autoridades de ayuntamiento</t>
  </si>
  <si>
    <t>Director del Instituto Nacional de Pueblos Indígenas como asesor</t>
  </si>
  <si>
    <t>denunció un incendio y lo llevan preso</t>
  </si>
  <si>
    <t>Fiscalia Especializada en Materia de Combate a la Corrupción</t>
  </si>
  <si>
    <t>DA, fabricación de delitos y extorsión</t>
  </si>
  <si>
    <t>sí, extorsión y chantaje</t>
  </si>
  <si>
    <t>https://www.sinembargo.mx/10-06-2020/3802172</t>
  </si>
  <si>
    <t>Alexander tenía apenas 16 años. Fue a Oaxaca a visitar a su madre. Policías de Acatlán lo mataron</t>
  </si>
  <si>
    <t>Entre los abusos, exceso de uso de la fuerza y detenciones arbitrarias de policías contra jóvenes en Jalisco, Ciudad de México y el Estado de México, este miércoles se informó del asesinato de un joven de 16 años a manos de un elemento policial del municipio de Acatlán de Pérez Figueroa, Oaxaca. El adolescente, cuya identidad no se ha aclarado, estaba de visita en ese ayuntamiento, pues radicaba en Carolina del Norte, Estados Unidos.</t>
  </si>
  <si>
    <t> Un joven de 16 años que aparentemente vivía en Estados Unidos murió el martes por la noche presuntamente al recibir disparos de un policía local en un pueblo del estado de Oaxaca casi frontera con Veracruz, al este de México.</t>
  </si>
  <si>
    <t>1 fue asesinado</t>
  </si>
  <si>
    <t>Acatlán</t>
  </si>
  <si>
    <t>AP</t>
  </si>
  <si>
    <t>confundieron al joven y sin detenerlo lo asesinó la policía</t>
  </si>
  <si>
    <t>Carolina del Norte</t>
  </si>
  <si>
    <t>estaba visitando a su familia y fue agredido cuando iba con unos amigos a una tienda</t>
  </si>
  <si>
    <t>Acatlán de Pérez Figueroa es una zona difícil en temas de violencia y de atención prioritaria para las autoridades de Oaxaca, que lo consideran un municipio con altos índices de delitos comunes y con actividad del crimen organizado.</t>
  </si>
  <si>
    <t>el joven fallecido</t>
  </si>
  <si>
    <t>Asesinato</t>
  </si>
  <si>
    <t>Frontera</t>
  </si>
  <si>
    <t>https://www.elimparcial.com/tijuana/policiaca/Decomisa-Policia-Municipal-medio-kilo-de-mariguana-a--hombre-20190712-0015.html</t>
  </si>
  <si>
    <t>Decomisa Policía Municipal medio kilo de mariguana a hombre</t>
  </si>
  <si>
    <t>La detención y posterior decomiso se realizó en la colonia Salvatierra.</t>
  </si>
  <si>
    <t>Col. Salvatierra</t>
  </si>
  <si>
    <t>Decomiso de medio kg de marihuana después de una "inspección preventiva"</t>
  </si>
  <si>
    <t>Dice que "intervinieron al hombre sospechoso" en la vía pública.</t>
  </si>
  <si>
    <t>presunto distribuidor de droga; hombre sospechoso; sujeto; hombre</t>
  </si>
  <si>
    <t>Solo detención arbitraria</t>
  </si>
  <si>
    <t>Solo relata hechos, estilo policiaco</t>
  </si>
  <si>
    <t>La Voz</t>
  </si>
  <si>
    <t>https://www.lavozdelafrontera.com.mx/policiaca/capturan-a-tres-presuntos-narcomenudistas-3897141.html</t>
  </si>
  <si>
    <t>Capturan a tres presuntos narcomenudistas</t>
  </si>
  <si>
    <t>Durante diferentes operativos en diversas colonias prioritarias de la ciudad</t>
  </si>
  <si>
    <t>colonias prioritarias</t>
  </si>
  <si>
    <t>Tres presuntos narcomenudistas fueron asegurados en diversos operativos efectuados en colonias identificadas como prioritarias</t>
  </si>
  <si>
    <t>Operativo en colonias identificadas como prioritarias</t>
  </si>
  <si>
    <t>Presuntos narcomenudistas</t>
  </si>
  <si>
    <t>35,33, 44</t>
  </si>
  <si>
    <t>Hombres y mujeres</t>
  </si>
  <si>
    <t>Carmen Gutiérrez</t>
  </si>
  <si>
    <t>https://www.elimparcial.com/tijuana/rosarito/Evidencian-presunto-abuso-de-policias-en-Rosarito-20190719-0020.html</t>
  </si>
  <si>
    <t>Rosarito</t>
  </si>
  <si>
    <t>Evidencian presunto abuso de policías en Rosarito</t>
  </si>
  <si>
    <t>Un video muestra el momento en que agentes irrumpen en una fiesta de jóvenes sin razón aparente.</t>
  </si>
  <si>
    <t>Col. Mexicali</t>
  </si>
  <si>
    <t>Policías municipales entran a la fuerza a una casa habitación después de recibir un reporte por ruido excesivo</t>
  </si>
  <si>
    <t>Según el reporte policial, al llegar al domicilio los jóvenes agredieron a los agentes arrojándoles botellas de licor vacías y además de vociferar palabras altisonantes y señas obscenas</t>
  </si>
  <si>
    <t>Jóvenes, víctimas, afectados, hijos de empresarios mexicalenses</t>
  </si>
  <si>
    <t>Ingreso con violencia al domicilio, golpes, macanazos, empujones y tirarlos al piso</t>
  </si>
  <si>
    <t>Solo especifica que tres son menores de edad</t>
  </si>
  <si>
    <t>Ingreso a domicilio particular sin orden de cateo, detenciones arbitrarias</t>
  </si>
  <si>
    <t>Mexicali, BC</t>
  </si>
  <si>
    <t>Sindicatura</t>
  </si>
  <si>
    <t>se espera que en los próximos días se presente la denuncia formal a Sindicatura</t>
  </si>
  <si>
    <t>Comité del Consejo Ciudadano de Seguridad Pública , emitió opinión sobre los hechos</t>
  </si>
  <si>
    <t>Recoge el testimonio de una víctima: “¡No pueden entrar! y de la nada se mete uno (Policía) como que se castró que estaba grabando y ¡pum! Se metió a corretear al Sebas y le pegó una ver… al Sebas y con la macana le rompió la camisa, y tres ver… en la cara, a todos nos tiraron y esposaron y a las rucas les pegaron y empujaron, se pasaron”, narró una de las víctimas.
Hasta el final de la nota señala que según el reporte policiaco los jóvenes agredieron a los agentes cuando llegaron al domicilio</t>
  </si>
  <si>
    <t>El día 23 de julio de 2019 en la página 16A del periódico el Mexicano aparece una nota donde menciona que se un Comandante y 6 patrulleros de Rosarito fueron cesados por arbitrariedad y están sujetos a investigación por hechos ocurridos el fin de semana pasado donde se presume abuso de autoridad y que fueron turnados a la Sindicatura.</t>
  </si>
  <si>
    <t>El Mexicano</t>
  </si>
  <si>
    <t>Página 9A de la versión impresa</t>
  </si>
  <si>
    <t>Detienen autoridades a tres narcomenudistas</t>
  </si>
  <si>
    <t>En posesión de diversas drogas</t>
  </si>
  <si>
    <t>Colonia Ignacio Allende, Zona Centro Primera Sección, Colonia Baja California</t>
  </si>
  <si>
    <t>Los elementos policiales realizaban un recorrido de vigilancia primero una mujer al percatarse de la presencia de los policías arrojó una mochila al piso y aceleró el paso encontrando paquetes que contenían marihuana, en el caso de la segunda persona sólo menciona que se le hizo una revisión corporal y que se le encontró 130 gramos de marihuana y la tercer persona describe la nota que estaba con una actitud sospechosa en un lote baldío, por lo que al abordarlo le encontraron 18 gramos de metanfetaminas.</t>
  </si>
  <si>
    <t>Actitud sospechosa</t>
  </si>
  <si>
    <t>Narcomenudista, detenidos</t>
  </si>
  <si>
    <t>35, 33, 44</t>
  </si>
  <si>
    <t>No lo menciona</t>
  </si>
  <si>
    <t>Lenguaje policiaco y prejuzgando a las personas detenidas llamándolas narcomenudistas.</t>
  </si>
  <si>
    <t>Las detenciones se hicieron con base en el aspecto de las personas y en base a su "actitud sospechosa".</t>
  </si>
  <si>
    <t>Pagína 13 A de la versión impresa</t>
  </si>
  <si>
    <t>Arrestaron a sujeto con un machete</t>
  </si>
  <si>
    <t>Y a dos con navaja</t>
  </si>
  <si>
    <t>Calle de la reserva San Fernando</t>
  </si>
  <si>
    <t>Oficiales en un recorrido por las calles advirtieron que un homre caminaba con un machete en la mano izquierda y al ver a los patrulleros corrió brincando la malla ciclónica de un predio intentando esconderse.</t>
  </si>
  <si>
    <t>Portación de arma prohibida</t>
  </si>
  <si>
    <t>Sujeto, sospechoso</t>
  </si>
  <si>
    <t>Policiaco</t>
  </si>
  <si>
    <t>En la nota se hace mención de la detención de otras dos hombres, pero en estos casos se hicieron como resultado a una llamada al C4</t>
  </si>
  <si>
    <t>Radar Tecate</t>
  </si>
  <si>
    <t>http://radartecatenews.com/2019/07/12/detienen-a-un-presunto-narcomenudista/</t>
  </si>
  <si>
    <t>Detinen a presunto Narcomenudista</t>
  </si>
  <si>
    <t>Fue canalizado ante las autoridades federales, por cometer un supuesto delito contra la salud.</t>
  </si>
  <si>
    <t>Tecate</t>
  </si>
  <si>
    <t>Puerto Pesquero de Popotla</t>
  </si>
  <si>
    <t>La Policía Municipal de Playas de Rosarito, junto con elementos de la Secretaría de la Defensa Nacional (Sedena), detectaron a un hombre de playera blanco con letras estampadas, y pantalón azul, cometiendo una falta al Bando de Policía y Gobierno durante un recorrido de vigilancia por el puerto pesquero de Popotla. Se detuvo al hombre y se le encontraron diversas dosis de cristal, posteriormente fue canalizado a la Unidad Estatal de Delito de Narcomenudeo en Tijuana.</t>
  </si>
  <si>
    <t>Falta al Bando de Policía y Gobierno; Comisión de un supuesto delito contra la salud.</t>
  </si>
  <si>
    <t>Hombre, Presunto Narcomenudista, Persona</t>
  </si>
  <si>
    <t>Dice que le dieron "alcance" cuando los evito, pero No especifica como lo sometieron.</t>
  </si>
  <si>
    <t>Colonia Lucio Blanco</t>
  </si>
  <si>
    <t>Aparece una fotografía donde aparece un hombre (la cara no se ve) con 15 envoltorios de plástico color verde sin que se pueda identificar que contienen.</t>
  </si>
  <si>
    <t>Cabe mencionar que la nota menciona que al tratar de “intervenir a esta persona”, él “adoptó una actitud evasiva” e intentó evitar a los agentes, por lo que lo persiguieron.</t>
  </si>
  <si>
    <t>http://radartecatenews.com/2019/07/18/incautan-mas-de-9-kilos-de-drogas-y-7-armas-de-fuego/</t>
  </si>
  <si>
    <t>Incautan más de 9 kilos de drogas y 7 armas de fuego</t>
  </si>
  <si>
    <t>Seis detenidos en distintos operativos</t>
  </si>
  <si>
    <t>Varios: Privada Ferrara de la colonia Santa FE (Tijuana); Colonia Rio Tijuana Tercera etapa (Tijuana); Bulevar Díaz Ordaz, en la colonia La Ciénega Sur (Tijuana); Avenida Ejército Nacional en la colonia Tomas Aquino (Tijuana.</t>
  </si>
  <si>
    <t>La Policía Estatal Preventiva (PEP) decomisó más de 9 kilos de drogas, siete armas de grueso calibre y aseguró en distintos puntos del municipio a seis personas al parecer involucrados en dicho delito. Los detenidos y las armas de fuego quedaron a disposición de la autoridad correspondiente quien será la encargada de determinar la situación legal de ambas personas.</t>
  </si>
  <si>
    <t>No menciona el motivo de la detención inicial. Portación de armas. Posesión de drogas.</t>
  </si>
  <si>
    <t>Detenidos, Personas</t>
  </si>
  <si>
    <t>36, 38, 19, 30, 34 y 40</t>
  </si>
  <si>
    <t>Aparecen varias fotografías con las caras editadas para proteger la identidad de las personas. El lenguaje es policiaco.</t>
  </si>
  <si>
    <t>Una de las personas detenidas es mujer.</t>
  </si>
  <si>
    <t>Alejandro Domínguez</t>
  </si>
  <si>
    <t>https://www.lavozdelafrontera.com.mx/policiaca/detienen-a-29-en-operativo-conjunto-3785211.html</t>
  </si>
  <si>
    <t>Detenciones</t>
  </si>
  <si>
    <t>Detienen a 29 en operativo conjunto</t>
  </si>
  <si>
    <t>20 de ellas por faltas al Bando de Policía y 9 por delitos tales como posesión de enervantes</t>
  </si>
  <si>
    <t>recorrieron los fraccionamientos Naranjos, Caminos del Sur, Vistas del Valle, Solidaridad Social, Ampliación Solidaridad, Misión del Ángel, Pórticos, El Dorado, Robledo, Ciprés, Huertas del Colorado, entre otros.</t>
  </si>
  <si>
    <t>un operativo conjunto realizado al Sur de la ciudad, corporaciones integradas al Grupo de Reacción encabezado por el Comité Ciudadano de Seguridad Pública Municipal logra la detención de 29 sujetos por distintos delitos.</t>
  </si>
  <si>
    <t>Operativo en conjunto 11 unidades de diferentes corporaciones</t>
  </si>
  <si>
    <t>No Aplica</t>
  </si>
  <si>
    <t>Lenguaje policiaco</t>
  </si>
  <si>
    <t>Hay una imagen en la nota donde se aprecia a personas siendo inspeccionadas por elementos policiacos. En la misma imagen se logra ver a dos menores de edad.</t>
  </si>
  <si>
    <t>http://radartecatenews.com/2019/07/21/incautan-3-kilos-de-heroina-y-marihuana-dos-detenidos/</t>
  </si>
  <si>
    <t>Incautan 3 kilos de heroína y marihuana; Dos Detenidos</t>
  </si>
  <si>
    <t>No hay</t>
  </si>
  <si>
    <t>Varios: Avenida Punta San Juanico, en la colonia Mirador (Tijuana); Calle Agustín de Iturbide, en la colonia Xicoténcatl Leyva.(Tijuana); Avenida Francisco Villa, en la colonia Xicoténcatl Leyva. (Tijuana).</t>
  </si>
  <si>
    <t>Como resultado de patrullajes de seguridad en distintas zonas de Tijuana, los elementos de la Policía Estatal Preventiva (PEP) detuvieron a dos personas que presuntamente están involucradas en la posesión de un kilo de heroína y dos de marihuana. En uno de los casos se detuvo a un vehículo, aunque la nota No especifica la razón, y se observó un “paquete de dudoso aspecto”. El otro caso No especifica cómo ocurrieron los hechos, solamente que se encontró un paquete con 2 kilos de “una hierba que al parecer es marihuana”.</t>
  </si>
  <si>
    <t>No menciona el motivo de la detención inicial. Posesión de drogas.</t>
  </si>
  <si>
    <t>Detenidos, Personas, Sujeto,</t>
  </si>
  <si>
    <t>No especifica. Solamente dice que los agentes "intervinieron" a los sujetos.</t>
  </si>
  <si>
    <t>27, 37</t>
  </si>
  <si>
    <t>Aparecen dos fotografías con las caras editadas para proteger la identidad de las personas. El lenguaje es policiaco.</t>
  </si>
  <si>
    <t>Sigue llamando la atención la utilización de palabras como "intervención", "dudoso aspecto", "presunto", sin que las notas indiquen la razón inicial de la detención. Habría que explorar si los medios (reporteros) les hacen esta pregunta a las autoridades o informantes de donde sacan las noticias. Es decir, si preguntan cual fue el motivo (original) de la detención y por supuesto si había orden de atención o no.</t>
  </si>
  <si>
    <t>https://www.facebook.com/GermanRamosG/</t>
  </si>
  <si>
    <t>General</t>
  </si>
  <si>
    <t>No tiene encabezado</t>
  </si>
  <si>
    <t>Calles de Tecate</t>
  </si>
  <si>
    <t>En los últimos días se ha visto la presencia de un vehículo con insignias del SAT (Sistema de Administración Tributaria) por las calles de #Tecate, deteniendo a automovilistas. No hay información oficial sobre su actuación.</t>
  </si>
  <si>
    <t>No hay información</t>
  </si>
  <si>
    <t>Automovilistas</t>
  </si>
  <si>
    <t>No especifica.</t>
  </si>
  <si>
    <t>SAT</t>
  </si>
  <si>
    <t>Fotografía de un pick up blanco y unas personas paradas a un lado de un vehículo detenido</t>
  </si>
  <si>
    <t>Es una nota de Radar Tecate en Facebook, es muy escueta. Ya se solicitó mas informacion ya que esta nota no aparece en la página de internet del medio informativo (casi siempre las notas de Facebook aparecen también en el periodico digital).</t>
  </si>
  <si>
    <t>https://www.elimparcial.com/tijuana/policiaca/Suspende-Sindicatura-a-3-agentes-de-policia-20190728-0016.html</t>
  </si>
  <si>
    <t>Suspende Sindicatura a 3 agentes de policía</t>
  </si>
  <si>
    <t>Para continuar con la investigación en su contra, por ingresar a un domicilio sin orden judicial y/o autorización, solicitud de dádivas y detención ilegal.</t>
  </si>
  <si>
    <t>3 elementos de seguridad pública fueron suspendidos por la Sindicatura Procuradora, tras advertir la probable comisión de una falta administrativa.</t>
  </si>
  <si>
    <t>los denunciantes indicaron que los oficiales inculpados ingresaron sin permiso al domicilio de un ciudadano, privándolos de su libertad, haciendo uso excesivo de la fuerza, además de solicitarles dádivas a cambio de liberarlos</t>
  </si>
  <si>
    <t>Denunciantes, jóvenes</t>
  </si>
  <si>
    <t>uso excesivo de la fuerza</t>
  </si>
  <si>
    <t>"detención ilegal"</t>
  </si>
  <si>
    <t>Ministerio Público</t>
  </si>
  <si>
    <t>Hace un relato de hechos</t>
  </si>
  <si>
    <t>"Para concluir, precisó que los inculpados faltaron a las obligaciones que dicta la Ley de Seguridad Pública del Estado de Baja California hacia los elementos de seguridad en los ARTÍCULOS 133 y 25."</t>
  </si>
  <si>
    <t>https://www.elimparcial.com/tijuana/policiaca/Detienen-a-hombre-en-vehiculo-robado-20190727-0024.html</t>
  </si>
  <si>
    <t>Detienen a hombre en vehículo robado</t>
  </si>
  <si>
    <t>Circulaba en la colonia La Gloria.</t>
  </si>
  <si>
    <t>Colonia La Gloria</t>
  </si>
  <si>
    <t>agentes le marcaron el alto al conductor de un automóvil Honda Civic gris. Durante la intervención se verificó el número de serie del automóvil</t>
  </si>
  <si>
    <t>el vehículo resultó contar con pre denuncia de robo</t>
  </si>
  <si>
    <t>sujeto, conductor, individuo</t>
  </si>
  <si>
    <t>posible detención arbitraria</t>
  </si>
  <si>
    <t>relato de hechos</t>
  </si>
  <si>
    <t>Foto del vehículo y foto del detenido modificada para no proteger su identidad</t>
  </si>
  <si>
    <t>https://www.lavozdelafrontera.com.mx/policiaca/captura-pep-a-dos-personas-armadas-3719792.html</t>
  </si>
  <si>
    <t>Captura PEP a dos personas armadas</t>
  </si>
  <si>
    <t>Durante operativos por separado en diversas colonias</t>
  </si>
  <si>
    <t>colonias González Ortega y Esperanza</t>
  </si>
  <si>
    <t>Como resultado de diversos operativos de prevención y vigilancia, agentes de la Policía Estatal Preventiva (PEP) aseguraron a dos sujetos armados en las colonias González Ortega y Esperanza</t>
  </si>
  <si>
    <t>Opetarivo de prevención y vigilancia</t>
  </si>
  <si>
    <t>Dos personas armadas</t>
  </si>
  <si>
    <t>29 y 33</t>
  </si>
  <si>
    <t>uno Michoacan y otro No especifica</t>
  </si>
  <si>
    <t>Relato de hechos</t>
  </si>
  <si>
    <t>Foto de arma de fuego</t>
  </si>
  <si>
    <t>página 9A de la versión impresa</t>
  </si>
  <si>
    <t>Realizaron un operativo tipo razzia en San Felipe</t>
  </si>
  <si>
    <t>Aunque no dio muchos resultados</t>
  </si>
  <si>
    <t>Puerto de San Felipe durante la tarde y noche del domingo</t>
  </si>
  <si>
    <t>Durante un operativo tipo redada, que según la nota resultó ser más espectacular que efectivo, con el objetivo principal de inhibir la comisión en el puerto mexicalense</t>
  </si>
  <si>
    <t>Diversas faltas al Bande de Policía y Buen Gobierno</t>
  </si>
  <si>
    <t>arrestados, sujetos, perosnas</t>
  </si>
  <si>
    <t>Distintas corporaciones policiacas y el Ejército</t>
  </si>
  <si>
    <t>Se presenta como la fotografía principal de la página, en la cual aparecen 4 agentes policiacos de espaldas y se pueden identificar 2 personas también de espaldas pegados a un vehículo policiaco, en una calle que puede ser de una colonia, durante la noche.</t>
  </si>
  <si>
    <t>En la nota no menciona ni el sexo ni las edades de las personas detenidas.</t>
  </si>
  <si>
    <t>Zeta</t>
  </si>
  <si>
    <t>Manuel Ayala</t>
  </si>
  <si>
    <t>Página 33- versión impresa</t>
  </si>
  <si>
    <t>Ezenario</t>
  </si>
  <si>
    <t>Operativos del INM atenta contra migrantes</t>
  </si>
  <si>
    <t>denuncia activista</t>
  </si>
  <si>
    <t>Redada en un edificio de departamentos ubicado en la calle 10, hoteles economicos y san nicolas, Zona centro</t>
  </si>
  <si>
    <t>Operativos de revisión han estado llevando acabo por el INM y Guardia Nacional</t>
  </si>
  <si>
    <t>Estadía ilegal</t>
  </si>
  <si>
    <t>dice que se dan de forma "intimidatoria" más que para protección</t>
  </si>
  <si>
    <t>?</t>
  </si>
  <si>
    <t>Origen Haitiano</t>
  </si>
  <si>
    <t>INM y Guardia Nacional</t>
  </si>
  <si>
    <t>La nota es corta, tipo descriptivo de los operativos. Sin imagen</t>
  </si>
  <si>
    <t>Uriel Sausedo</t>
  </si>
  <si>
    <t>https://zetatijuana.com/2019/09/abogado-de-cirujano-detenido-con-cocaina-en-san-ysidro-denuncia-inconsistencia-en-detencion/</t>
  </si>
  <si>
    <t>Abogado de cirujano detenido con cocaína en -san Ysidro, denuncia inconsistencias en detención</t>
  </si>
  <si>
    <t>La detención ocurrio el pasado 13 de agosto, tras una denuncia anónima</t>
  </si>
  <si>
    <t>abogado del medico denuncia en el ZETA que la detención estuvo llena de inconsistencias</t>
  </si>
  <si>
    <t>Lo capturaron con cerca de 10 kg</t>
  </si>
  <si>
    <t>Cirujano platico Carlos Adolfo Marín Muñoz</t>
  </si>
  <si>
    <t>el abogado denuncio en el ZETA inconsitencias encontradas en el informe de los oficiales.</t>
  </si>
  <si>
    <t>La nota da indicios de ser una detención arbitraria, según el abogado del inculpado, tiene pruebas que contradicen el informe policial. La detención se realizo por denuncia anonima y por un oficial vestido de civil.</t>
  </si>
  <si>
    <t>Pagína 4 A - versión impresa</t>
  </si>
  <si>
    <t>Estatal</t>
  </si>
  <si>
    <t>Lamentan haitianos los operativos de INM y GN</t>
  </si>
  <si>
    <t>Temen la deportación o que trámites no avancen</t>
  </si>
  <si>
    <t>Departamentos ubicados en la calle 10 en la Zona centro</t>
  </si>
  <si>
    <t>Elementos de la Guardia Nacional y del Instituto Nacional del Migración se presentaron a las 6:30 de la mañana en los edificios, solicitando los documentos migratorios de las personas que se encontraban en el edificio llevándose a por lo menos a 5 personas, se comenta que una mujer detenida estaba embarazada.</t>
  </si>
  <si>
    <t>Operativo migratorio,</t>
  </si>
  <si>
    <t>haitianos</t>
  </si>
  <si>
    <t>Se menciona que una testigo comenta que llegaban pacíficos.</t>
  </si>
  <si>
    <t>Haití</t>
  </si>
  <si>
    <t>Guardia Nacional y Instituto Nacional de Migración</t>
  </si>
  <si>
    <t>En la fotografía se puede ver el edificio donde habitaban las personas detenidas y estacionadas enfrente del edificio se puede ver 2 camionetas que se presume que pueden ser del Instituto Nacional de Migración y también se pueden ver 2 camionetas tipo pick-up que tienen apariencia militar.</t>
  </si>
  <si>
    <t>La Jornada BC</t>
  </si>
  <si>
    <t>http://jornadabc.mx/tijuana/21-08-2019/realiza-inm-redada-en-el-centro-de-tijuana-hay-varios-detenidos</t>
  </si>
  <si>
    <t>Realiza INM redada en el Centro de Tijuana, hay varios detenidos</t>
  </si>
  <si>
    <t>Un edificio ubicado en la calle 10 de la avenida Madero en el Centro.</t>
  </si>
  <si>
    <t>Elementos del Instituto Nacional de Migración (INM) y personal de la Guardia Nacional realizaron este miércoles un operativo de revisión en una cuartería de la Zona Centro en Tijuana; de manera extraoficial se ha manejado información que revela que hay varias personas detenidas.</t>
  </si>
  <si>
    <t>Operativo migratorio</t>
  </si>
  <si>
    <t>Haitianos y centroamericanos</t>
  </si>
  <si>
    <t>Posibles detenciones arbitrarias.</t>
  </si>
  <si>
    <t>Haití y Centroamérica</t>
  </si>
  <si>
    <t>En la fotografía se ve parcialmente un edificio y una camioneta con personal que podría ser de la Guardia Nacional, vestidos como militares, estacionado al frente.</t>
  </si>
  <si>
    <t>http://jornadabc.mx/tijuana/04-09-2019/adrian-vazquez-sin-reparacion-integral-de-dano-7-anos-despues</t>
  </si>
  <si>
    <t>Adrián Vázquez, sin reparación integral de daño, 7 años después</t>
  </si>
  <si>
    <t>Después de casi siete años de que elementos de la Policía Estatal Preventiva (PEP) detuvieron a Adrián Vázquez Lagunes con cargos falsos, torturarlo y encarcelarlo, el gobernador Francisco Vega no lo recibe en audiencia.
Como señala la Comisión Ciudadana de Derechos Humanos del Noroeste (CCDHN) se trata del primer caso por tortura que se consignó en toda la historia de Baja California.</t>
  </si>
  <si>
    <t>A Vázquez Lagunes lo detuvieron en la vía pública el 26 de septiembre de 2012, bajo el argumento de que manejaba un vehículo con placas de California a velocidad excesiva. De acuerdo con el parte de la PEP, Vázquez Lagunes fue detenido manejando un vehículo “en actitud sospechosa”, lo cual no es causal de detención en ningún ordenamiento legal ni reglamento administrativo, de acuerdo con la CCDHN.</t>
  </si>
  <si>
    <t>Víctimas.</t>
  </si>
  <si>
    <t>Sí, violencia física, tortura.</t>
  </si>
  <si>
    <t>Detención arbitraria, tortura, privación de la libertad.</t>
  </si>
  <si>
    <t>Glenn Sanchez</t>
  </si>
  <si>
    <t>https://www.elimparcial.com/tijuana/tijuana/Tiene-Sindicatura-904-investigaciones-contra-policias-20190906-0004.html</t>
  </si>
  <si>
    <t>Tiene Sindicatura 904 investigaciones contra policías</t>
  </si>
  <si>
    <t>Las principales quejas son por dádivas, abuso de autoridad e ingresos a domicilio sin mandamiento judicial.</t>
  </si>
  <si>
    <t>Se trata de expedientes de 2018 y lo que va del 2019 de quejas sobre policías municipales</t>
  </si>
  <si>
    <t>Esta nota no es sobre detención</t>
  </si>
  <si>
    <t>n/a</t>
  </si>
  <si>
    <t>abuso de autoridad, e ingresos a domicilio sin mandamiento judicial.</t>
  </si>
  <si>
    <t>Sindicatura Procuradora</t>
  </si>
  <si>
    <t>Relata los hechos y favorece el espacio a la Síndico</t>
  </si>
  <si>
    <t>Recoge la opinión de la síndico, Ana Marcela Guzmán Valverde "aseguró que han trabajado en todos los expedientes que se han iniciado en contra de policías municipales, reconociendo que fueron constantes las quejas hacia con los uniformados."</t>
  </si>
  <si>
    <t>https://www.elimparcial.com/tijuana/policiaca/Incauta-PEP-mas-de-33-kilos-de-mariguana-y-dos-armas-de-fuego-20190906-0026.html</t>
  </si>
  <si>
    <t>Incauta PEP más de 33 kilos de mariguana y dos armas de fuego</t>
  </si>
  <si>
    <t>Dos detenidos en distintas acciones.</t>
  </si>
  <si>
    <t>Col. Los Venados</t>
  </si>
  <si>
    <t>El segundo caso: Un hombre tira una bolsa cuando ve que se acerca la PEP</t>
  </si>
  <si>
    <t>En la bolsa de encontró un arma de fuego corta 5.7 milímetros, 1 cargador y 13 cartuchos útiles del mismo calibre.</t>
  </si>
  <si>
    <t>sujeto</t>
  </si>
  <si>
    <t>no se detalla</t>
  </si>
  <si>
    <t>podría tratarse de una detención arbitraria.</t>
  </si>
  <si>
    <t>Relata lo hechos</t>
  </si>
  <si>
    <t>Solo se considera el segundo caso de la nota</t>
  </si>
  <si>
    <t>https://www.elimparcial.com/tijuana/tijuana/Continuara-revision-de-extranjeros-en-Baja-California-20190822-0001.html</t>
  </si>
  <si>
    <t>Continuará revisión de extranjeros en Baja California</t>
  </si>
  <si>
    <t>El delegado del Gobierno federal dijo que los operativos son para buscar que cuenten con la documentación oficial.</t>
  </si>
  <si>
    <t>Refiere a la detención en Zona Centro</t>
  </si>
  <si>
    <t>Se refiere a los "procesos de revisión" que estará realizando el INM con apoyo de la Guardia Nacional</t>
  </si>
  <si>
    <t>"Por ley se pueden realizar operativos periódicos para revisar el tema de la trata de personas, de que no estén siendo abusadas, rescatarlas y en su caso también generar las deportaciones necesarias para personas que no tengan los permisos”</t>
  </si>
  <si>
    <t>Gendarmeria</t>
  </si>
  <si>
    <t>migrantes extranjeros, haitianos, personas, migrantes</t>
  </si>
  <si>
    <t>no se detalla, pero menciona: "Sobre el acompañamiento de la Guardia Nacional, dijo que estos buscan brindar seguridad a los elementos del INM porque no están armados, e inclusive pueden solicitar documentos a ciudadanos, pero al momento no lo están haciendo."</t>
  </si>
  <si>
    <t>podría tratarse de detenciones arbitrarias</t>
  </si>
  <si>
    <t>Haití mayormente</t>
  </si>
  <si>
    <t>Insituto Nacional de Migración</t>
  </si>
  <si>
    <t>Recoge las declaraciones del delegado federal en el Estado, Alejandro Ruiz Uribe.</t>
  </si>
  <si>
    <t>Menciona que los 5 haitianos detenidos el día anterior fueron liberados, pero habrá un seguimiento a cada uno de los casos con la finalidad de que legalicen su estadía.</t>
  </si>
  <si>
    <t>https://www.elimparcial.com/tijuana/tijuana/Arresta-PEP-a-tres-sujetos-en-posesion-de-armas-y-droga-en-Tijuana-20190902-0038.html</t>
  </si>
  <si>
    <t>Arresta PEP a tres sujetos en posesión de armas y droga en Tijuana</t>
  </si>
  <si>
    <t>La primera detención se efectuó cuando los elementos realizaban un recorrido de vigilancia sobre la calle Talavarteros</t>
  </si>
  <si>
    <t>Sánchez Taboada y Colinas de la Presa</t>
  </si>
  <si>
    <t>La primera detención se efectuó cuando los elementos realizaban un recorrido de vigilancia sobre la calle Talavarteros, en la colonia Sánchez Taboada, cuando se percataron de un sujeto en actitud evasiva. //
En otra acción policial realizada en la calle Colina San Pedro, en la colonia Colinas de la Presa, se detuvo a Edgar ¨N¨ y Raymundo ¨N¨, de 31 y 42 años de edad, respectivamente.</t>
  </si>
  <si>
    <t>Una vez abordado se identificó ante los agentes como Jesús Enrique ¨N¨, de 38 años de edad, quien durante la revisión precautoria fue encontrado en posesión de 100 gramos de metanfetamina y un arma de fuego calibre 9 milímetros con 1 cargador y 6 cartuchos útiles. //
A dichos sujetos se les decomisó un arma de fuego calibre 9 milímetros, 1 cargador y 13 cartuchos útiles.</t>
  </si>
  <si>
    <t>sujetos, detenidos</t>
  </si>
  <si>
    <t>38 //
31 y 42</t>
  </si>
  <si>
    <t>El primer caso lo detienen porque el sujeto presentó una "actitud evasiva" //
El segundo caso No especifica cómo se inició la detención, solo que fue "en otra acción policial"</t>
  </si>
  <si>
    <t>Página 5 A de la versión impresa</t>
  </si>
  <si>
    <t>Arrestaron a mujeres con metanfetaminas</t>
  </si>
  <si>
    <t>En casos separados</t>
  </si>
  <si>
    <t>Calle Cuarta y Avenida B de la Colonia Roberto de la Madrid y Calle F. Martínez en la Zona Norte</t>
  </si>
  <si>
    <t>Fueron detenidas dos mujeres en hechos separados por elementos de la Policía Municipal, al ser encontradas en posesión de metanfetaminas</t>
  </si>
  <si>
    <t>Posesión de metanfetaminas</t>
  </si>
  <si>
    <t>mujeres</t>
  </si>
  <si>
    <t>31 y 40</t>
  </si>
  <si>
    <t>Derecho a la Libertad y a la Seguridad Jurídica</t>
  </si>
  <si>
    <t>Baja California y Guerrero</t>
  </si>
  <si>
    <t>Aparece una fotografía en la parte superior de la página donde aparecen envoltorios de color amarillo y azul, y al lado derecho aparece la fotografía de 2 mujeres de frente con los ojos pixeleados.</t>
  </si>
  <si>
    <t>Detienen los municipales a narquillo</t>
  </si>
  <si>
    <t>Con arma de utilería</t>
  </si>
  <si>
    <t>Blvd. del Soldado y Calle de la Educación en la colonia Valle Verde</t>
  </si>
  <si>
    <t>Se menciona que los policías municipales le marcaron alto al conductor de un automóvil, pero hizo caso omiso a la orden y tras una persecusión</t>
  </si>
  <si>
    <t>Posesión de drogas</t>
  </si>
  <si>
    <t>Presunto delincuente, narquillo, maleante, sujeto,</t>
  </si>
  <si>
    <t>El lenguaje que se usa es violento hacia la persona detenida y usan la expresión "cargaba una pavorosa arma de juguete". Aparece la fotografía de frente con los ojos pixeleados.</t>
  </si>
  <si>
    <t>Le confiscaron cartuchos espansivos útiles calibre .357</t>
  </si>
  <si>
    <t>En la colonia Anexa Buena Vista</t>
  </si>
  <si>
    <t>Calle Santa Marta y Avenida Tarahumara de la Colonia Anexa Buena Vista</t>
  </si>
  <si>
    <t>Los policías municipales abordaron al sospechoso, se le encontró 48 cartuchos expansivos útiles .357, los cuales transportaba en una mochila</t>
  </si>
  <si>
    <t>Portación de cartuchos</t>
  </si>
  <si>
    <t>Sujeto, individuo</t>
  </si>
  <si>
    <t>La nota aparece en la parte inferior izquierda de la página, con una fotografía de la persona detenida se le hace distorción a la fotografía en la parte de los ojos para guardar su identidad.</t>
  </si>
  <si>
    <t>Página 13A de la versión impresa</t>
  </si>
  <si>
    <t>Calleron 3 sujetos con arma tipo uzi</t>
  </si>
  <si>
    <t>También traían cristal</t>
  </si>
  <si>
    <t>Avenida Emiliano Zapata y Boulevard 2000 a la altura de Mariano Matamoros</t>
  </si>
  <si>
    <t>Los elementos de policía le marcaron el alto a un conductor de un automovil jetta gris, les mandaron que bajaran las 3 personas que viajaban en el automovil y en la revisión encontraron un arma abastecida con 9 cartuchos útiles y 225 dosis de cristal</t>
  </si>
  <si>
    <t>Portación de arma y drogas</t>
  </si>
  <si>
    <t>presuntos delincuentes, detenidos, sujetos</t>
  </si>
  <si>
    <t>36, 37 y 46</t>
  </si>
  <si>
    <t>derecho a la Libertad y a la Seguridad Jurídica</t>
  </si>
  <si>
    <t>Nayarit y Baja California</t>
  </si>
  <si>
    <t>En la nota aparecen 3 fotografías una en donde aparecen las tres personas detenidas, otra donde se pueden ver unas bolsitas de plástico de color amarillo y la tercera se ve un arma y el cargador.</t>
  </si>
  <si>
    <t>http://radartecatenews.com/2019/09/11/incauta-pep-mas-de-33-kilos-de-marihuana-y-dos-armas-de-fuego/</t>
  </si>
  <si>
    <t>Ave. Pacífico en Col. Industrial y Calle Semilleros, Col. Los Venados en Tijuana</t>
  </si>
  <si>
    <t>En el primer caso la policía pasa a un lado de un vehículo, percatándose que existe un arma de fuego al interior. En el segundo caso: Se detiene a una persona porque tiró una bolsa cuando se acercó la PEP.</t>
  </si>
  <si>
    <t>Se encontraron armas de fuego y varios paquetes de marihuana.</t>
  </si>
  <si>
    <t>Sujetos y Detenidos.</t>
  </si>
  <si>
    <t>21 y 52</t>
  </si>
  <si>
    <t>Detención Arbitraria</t>
  </si>
  <si>
    <t>http://radartecatenews.com/2019/09/27/arresta-pep-a-dos-sujetos-asegura-arma-y-droga/</t>
  </si>
  <si>
    <t>Arresta PEP a dos sujetos; Asegura Arma y Droga</t>
  </si>
  <si>
    <t>Operativos en distintas comunidades</t>
  </si>
  <si>
    <t>avenida Santa Isabel y calle Luis Echeverría, en la colonia Santa Isabel; y colonia Voluntad en la ciudad de Mexicali</t>
  </si>
  <si>
    <t>En el primer caso la policía detiene a un vehículo en exceso de velocidad, realiza una inspección al mismo y encuentra un arma larga. En el segundo caso: la policía se percata de un individuo que deambulaba en actitud sospechosa y que al notar la presencia de la PEP aceleró su paso.</t>
  </si>
  <si>
    <t>Exceso de velocidad y actitud sospechosa.</t>
  </si>
  <si>
    <t>Sujetos, Individuos y Detenidos.</t>
  </si>
  <si>
    <t>49 y 46</t>
  </si>
  <si>
    <t>Uniradio Informa</t>
  </si>
  <si>
    <t>Octavio Fabela</t>
  </si>
  <si>
    <t>https://www.uniradioinforma.com/noticias/tijuana/576841/miembro-de-lgbti-es-agredida-por-policias-municipales-tiene-fracturas.html?fbclid=IwAR21WC8PsOPvIHsTDrCgDieDawBaW_b7-7DhJHeGfD9hLsRmpqAnTIZwyuc</t>
  </si>
  <si>
    <t>Miembro de LGBTI es agredida por policías municipales; tiene fracturas</t>
  </si>
  <si>
    <t>- Fue detenida por reportar un abuso en la calle. 
- Policías le quebraron un brazo y un codo.</t>
  </si>
  <si>
    <t>No especifica la zona donde sucedió el incidente</t>
  </si>
  <si>
    <t>Kendall llamó a las autoridades para denunciar una agresión, quienes aprehendieron al agresor y también a ella. Al llegar a la estación le dieron 36 horas y la golpearon</t>
  </si>
  <si>
    <t>Víctima, miembro de la comunidad LGBTI, por su nombre</t>
  </si>
  <si>
    <t>Violencia física ya en la estación de policía</t>
  </si>
  <si>
    <t>Detención arbitraria/ilegal, golpes</t>
  </si>
  <si>
    <t>"Palacio de Gobierno"</t>
  </si>
  <si>
    <t>Relata desde el punto de vista de la víctima, y hace énfasis en que pertenece a la miembro de la comunidad LGBTI. Al parecer la entrevistaron personalmente. Hacen énfasis a sus peticiones: "Por último mencionó que espera que el presidente López Obrador pueda revisar su caso para que tome en cuenta a la comunidad LGBTI, ya que no se siente en confianza con las autoridades que rigen en la ciudad."</t>
  </si>
  <si>
    <t>"Tijuana"</t>
  </si>
  <si>
    <t>https://www.elimparcial.com/tijuana/policiaca/Aprenden-a-presunto-homicida-en-Tijuana--20190922-0014.html</t>
  </si>
  <si>
    <t>Aprenden a presunto homicida en Tijuana</t>
  </si>
  <si>
    <t>Dicho individuo dijo llamarse Marco Alberto “N” de 44 años, originario de San Diego, California, Estados Unidos.</t>
  </si>
  <si>
    <t>calle De las Rocosas del fraccionamiento Urbi segunda sección</t>
  </si>
  <si>
    <t>"oficiales municipales observaron e intervinieron al sujeto sospechoso" que resultó contaba con orden de aprehensión por homicidio</t>
  </si>
  <si>
    <t>contaba con orden de aprehensión por homicidio</t>
  </si>
  <si>
    <t>hombre, sujeto sospechoso, delincuente</t>
  </si>
  <si>
    <t>Posible detención arbitraria</t>
  </si>
  <si>
    <t>San Diego, CA</t>
  </si>
  <si>
    <t>Muy pocos detalles</t>
  </si>
  <si>
    <t>https://www.elimparcial.com/tijuana/policiaca/Dos-norteamericanos-profugos-son-detenidos-por-la-PEP-e-INM-20190923-0027.html</t>
  </si>
  <si>
    <t>Dos norteamericanos prófugos son detenidos por la PEP e INM</t>
  </si>
  <si>
    <t>Posesión de armas de fuego y violación a libertad condicional</t>
  </si>
  <si>
    <t>punto de control migratorio implementado en la avenida Águila Coronada, colonia Loma Dorada // avenida Miguel Negrete en la Zona Centro</t>
  </si>
  <si>
    <t>"Dos estadounidenses buscados por el delito de posesión de armas de fuego y violación de libertad condicional, fueron asegurados por elementos de la Coordinación de Enlace de la Policía Estatal Preventiva (PEP) y el Instituto Nacional de Migración (INM)" // "se detectó sobre la avenida Miguel Negrete en la Zona Centro, la presencia de Gabriel ¨N¨, de 28 años de edad, quien resultó con dos órdenes de aprehensión en Estados Unidos."</t>
  </si>
  <si>
    <t>"el hoy detenido contaba con 3 órdenes de aprehensión activa en su contra por el delito de portación de armas de fuego." // "resultó con dos órdenes de aprehensión en Estados Unidos."</t>
  </si>
  <si>
    <t>estadounidenses, el asegurado, detenido</t>
  </si>
  <si>
    <t>28 y 28</t>
  </si>
  <si>
    <t>Estados Unidos</t>
  </si>
  <si>
    <t>Relata los hechos y presenta fotos</t>
  </si>
  <si>
    <t>https://www.elimparcial.com/tijuana/policiaca/Arresta-PEP-a-2-armados-y-a-otro-con-droga-en-Tijuana-20191001-0021.html</t>
  </si>
  <si>
    <t>Arresta PEP a 2 armados y a otro con droga en Tijuana</t>
  </si>
  <si>
    <t>Las detenciones ocurrieron en distintos operativos.</t>
  </si>
  <si>
    <t>colonia Jardines de Agua Caliente // colonia Jardines de Agua Caliente // colonia El Florido</t>
  </si>
  <si>
    <t>Tras el decomiso de 2 armas de fuego y cerca de un kilo de metanfetamina, la Policía Estatal Preventiva (PEP) arrestó en distintas colonias a 3 sujetos.</t>
  </si>
  <si>
    <t>El primer detenido fue identificado como Eduardo “N” de 37 años de edad; se encontraba sobre la avenida Vista del Sol, en la colonia Natura, en posesión de un arma de fuego calibre 25 milímetros, con un cargador y 5 cartuchos útiles // El segundo caso corresponde a Ricardo “N”, y su acompañante Bettina “N”, de 43 y 34 años de edad, respectivamente, detenidos por portación de un arma de fuego calibre 380 milímetros, 1 cargador y 8 cartuchos útiles // Posteriormente al continuar con los patrullajes, en esta ocasión sobre el bulevar El Refugio, en la colonia El Florido, se intervino a quien se identificó como a Luis Antonio “N”, 29 años de edad.</t>
  </si>
  <si>
    <t>37, 43, 29</t>
  </si>
  <si>
    <t>Se relatan los hechos y se presentan fotos de las personas detenidas</t>
  </si>
  <si>
    <t>página 11A de la versión impresa</t>
  </si>
  <si>
    <t>Arrestaron a dos con arma de fuego y droga</t>
  </si>
  <si>
    <t>Los sujetos fueron puestos a disposición de las autoridades correspondientes</t>
  </si>
  <si>
    <t>Colonia Voluntad y Santa Isabel</t>
  </si>
  <si>
    <t>Los oficiales en una recorrido de vigilancia por las calles de la Colonia Santa Isabel observaron a un sujerto a bordo de un vehículo que circulaba a exceso de velocidad, cuadras adelante lo alcanzaron, se le realizó una revisión corporal y se le encontró una arma larga. La otra detención se realizó cuando los agentes se percataron de que un individuo deambulaba en actitud sospechosa y al notar su presencia aceleró el paso, tras una revisión corporal le encontraron 2 envoltorios uno de marihuana y otro de metanfetaminas.</t>
  </si>
  <si>
    <t>Portar arma de fuego y la otra posesión de drogas</t>
  </si>
  <si>
    <t>Sujetos, detenidos,</t>
  </si>
  <si>
    <t>Derecho a la liberdad y a la seguridad jurídica</t>
  </si>
  <si>
    <t>La nota presenta la fotografía de dos hombres de la cintura para arriba a diferencia de otras fotografías estas tenían toda la cara con distorción.</t>
  </si>
  <si>
    <t>Lourdes Loza Romero</t>
  </si>
  <si>
    <t>https://zetatijuana.com/2019/09/policias-municipales-lo-golpean-y-sindicatura-archiva-investigacion-por-falta-de-pruebas/</t>
  </si>
  <si>
    <t>Policías municipales lo golpean y Sindicatura archiva investigación por falta de pruebas</t>
  </si>
  <si>
    <t>La detención se realiza sobre el blvd el pacífico</t>
  </si>
  <si>
    <t>Norberto Romero Saucedo fue detenido por la policía municipal en 2018, golpeado y acusado por una falta que no cometió. Fue liberado el mismo día e interpuso una queja ante Sindicatura, misma que fue archivada un año después, de acuerdo a procedimiento y debido a que la víctima no presentó evidencias suficientes.</t>
  </si>
  <si>
    <t>Romero transitaba como cliente en un taxi libre, los detuvieron para una revisión de rutina. Los oficiales se percataron que el chofer no contaba con su documentación en regla y procedieron a remolcar la unidad. Romero pidió permiso para que lo dejaran descargar la lavadora que transportaba y pedir el servicio de otro taxi; los policías se negaron y él optó por documentar en fotografías la detención, lo que causó la molestia de los oficiales (que lo sometieron de inmediato). Tanto él como el taxista fueron golpeados, detenidos y presentado ante el juez calificador por "haber infringido el bando de referencia, bajo el concepto de faltarles al respeto a los oficiales”.</t>
  </si>
  <si>
    <t>Por su apellido, el afectado</t>
  </si>
  <si>
    <t>Física y detención arbitraria</t>
  </si>
  <si>
    <t>Detención arbitraria, golpes, falsificación de cargos</t>
  </si>
  <si>
    <t>No se indica</t>
  </si>
  <si>
    <t>Al semanario Zeta</t>
  </si>
  <si>
    <t>Es una nota objetiva, recupera el testimonio del afectado, y también las declaraciones de la autoridad sobre el caso</t>
  </si>
  <si>
    <t>El imparcial</t>
  </si>
  <si>
    <t>https://www.elimparcial.com/tijuana/rosarito/Arrestan-a-22-surfistas-en-Rosarito-20200516-0018.html</t>
  </si>
  <si>
    <t>Detienen agentes a 22 personas por practicar surf en Rosarito</t>
  </si>
  <si>
    <t>Fueron tunados ante el juez calificador e internados en celdas, porque se encontraban surfeando en la zona conocida como Cantiles Dorados.</t>
  </si>
  <si>
    <t>Cantiles Dorados, a la altura del kilómetro 43 de la carretera libre Rosarito-Ensenada.</t>
  </si>
  <si>
    <t>22 jóvenes surfistas que fueron sorprendidos por oficiales de la Policía Municipal, mientras practicaban este deporte</t>
  </si>
  <si>
    <t>por no acatar las indicaciones de los agentes, ya que en estos momentos está prohibido realizar cualquier actividad en la playa.</t>
  </si>
  <si>
    <t>" Como delincuentes, así fueron tratados ", "los afectados", "personas"</t>
  </si>
  <si>
    <t>Hay fotos. La nota inicia con el testimonio de un testigo en redes sociales: "J. A. Rojas, escribió a través de su cuenta de Facebook, “aquí documentando cómo los (policías) municipales tratan a los surfos, como delincuentes… ni los llamen porque los asaltan ni les hablen porque andan ocupados arrestando a peligrosos surfos de rosarito mex” (sic)."</t>
  </si>
  <si>
    <t>Tecate Informativo</t>
  </si>
  <si>
    <t>Berenice Barreto</t>
  </si>
  <si>
    <t>https://tecateinformativo.com/hombre-se-resistio-al-arresto-y-murio-en-tecate/</t>
  </si>
  <si>
    <t>HOMBRE SE RESISTIÓ AL ARRESTO Y MURIÓ, EN TECATE</t>
  </si>
  <si>
    <t>Apuntó a un oficial con gas pimienta.</t>
  </si>
  <si>
    <t>calle Torreón de la colonia Industrial</t>
  </si>
  <si>
    <t>Agentes marcan el alto a una persona que va en bicicleta, iniciando una persecusión a pie tierra, la persona se voltea y saca algo de su chamarra apuntándolo al agente, a lo cual responde disparándole</t>
  </si>
  <si>
    <t>ni siquiera se alcanzó a detener</t>
  </si>
  <si>
    <t>persona del sexo masculino, persona</t>
  </si>
  <si>
    <t>ejecución</t>
  </si>
  <si>
    <t>La nota comienza con una foto del hombre ejecutado en el piso</t>
  </si>
  <si>
    <t>La nota menciona que hubo un comunicado de prensa por parte de la Dirección de Seguridad Ciudadana del XXIII Ayuntamiento de Tecate</t>
  </si>
  <si>
    <t>8 de mayo de 2020</t>
  </si>
  <si>
    <t>Bcsnoticias</t>
  </si>
  <si>
    <t>https://www.bcsnoticias.mx/otra-vez-detienen-a-personas-en-intento-de-invasion-a-predio-de-los-cabos/</t>
  </si>
  <si>
    <t>Otra vez detienen a personas en intento de invasión a predio Los Cabos</t>
  </si>
  <si>
    <t xml:space="preserve">Habitantes de Los Cabos volvieron a denunciar intentos de invasión en predios del municipio; policías acudieron a realizar arrestos. </t>
  </si>
  <si>
    <t>Predios en San José del Cabo y Cabo San Lucas</t>
  </si>
  <si>
    <t xml:space="preserve">Ciudadanos limpiaban predios, quemaban pastizales para iniciar la construcción de viviendas, las 3 autoridades de gobierno llegaron para actuar en contra del intento de invasión al predio La Ballena en San José del Cabo, donde se habían denunciado intentos de ocupación. Pero los residentes de Los Cabos acusaron que sus familiares fueron arrestados arbitrariamente mientras realizaban otras actividades en la invasión a terrenos. </t>
  </si>
  <si>
    <t>Invasión de predios</t>
  </si>
  <si>
    <t>Autoridades de los 3 niveles de gobierno</t>
  </si>
  <si>
    <t>arrestados "arbitrariamente"</t>
  </si>
  <si>
    <t xml:space="preserve">Comisión Nacional del Agua </t>
  </si>
  <si>
    <t xml:space="preserve">Una foto de 3 hombres con el rostro pixelado 1 adulto y 2 jóvenes a bordo de una patrulla. </t>
  </si>
  <si>
    <t>La nota dice al final, "refieren que hay actores políticos detrás de este tipo de actos", pero no señala a profundidad a que se refiere.</t>
  </si>
  <si>
    <t>18 de diciembre de 2018</t>
  </si>
  <si>
    <t>ZetaTijuana</t>
  </si>
  <si>
    <t>Investigaciones Zeta</t>
  </si>
  <si>
    <t>https://zetatijuana.com/2018/12/ministeriales-fabrican-culpables/</t>
  </si>
  <si>
    <t xml:space="preserve">Ministeriales fabrican culpables </t>
  </si>
  <si>
    <t>Conductores de Uber reportan por lo menos seis detenciones de miembros de esa empresa que han sido brutalmente bajados de sus autos, golpeados e insultados por agentes del Ministerio Público. Entre octubre y noviembre se interpusieron 80 quejas ante la Comisión Estatal de los Derechos Humanos en contra de instituciones de seguridad por abuso policiaco, lesiones y privación ilegal de la libertad. El gobernador Carlos Mendoza Davis reconoce haber platicado con el procurador al respecto, con éxito “en algunas investigaciones que se han hecho”.</t>
  </si>
  <si>
    <t>La Paz</t>
  </si>
  <si>
    <t xml:space="preserve">Contra Ubers que son detenidos, bajados de sus autos, revisados, agredidos ´verbal y físicamente. También a personas jóvenes por "sospecha razonable" o "actitud sospechosa". Y con uso de armas por parte de las autoridades en todo momento. </t>
  </si>
  <si>
    <t>Búsqueda de droga y armas justificado por el trabajo de prevención de delitos de alto impacto.</t>
  </si>
  <si>
    <t xml:space="preserve">verbal, física, uso de armas, amenazas, privación ilegal de la libertad, extravío de expedientes. </t>
  </si>
  <si>
    <t>Malos tratos, DA, responsabilizar por delitos</t>
  </si>
  <si>
    <t>Policia Ministerial</t>
  </si>
  <si>
    <t>Oficiales de policía junto a un choche en medio de la carretera</t>
  </si>
  <si>
    <t>No ofrece datos concretos sobre los casos, pero si la forma en que se fabrican culpables y las dificultades en el acceso a la justicia para quienes son señalados culpables.</t>
  </si>
  <si>
    <t xml:space="preserve">25 de octubre de 2018 </t>
  </si>
  <si>
    <t xml:space="preserve">El Independiente </t>
  </si>
  <si>
    <t>Gilberto Santiesteban Flores</t>
  </si>
  <si>
    <t>https://www.diarioelindependiente.mx/2018/10/policia-ministerial-la-corporacion-mas-denunciada-en-la-cedh-de-bcs</t>
  </si>
  <si>
    <t>Policía Ministerial, la corporación más denunciada en la CEDH de BCS</t>
  </si>
  <si>
    <t xml:space="preserve">Según la presidenta de la CEDH, la Policía Ministerial es la corporación de Seguridad con más quejas en lo que va del año. </t>
  </si>
  <si>
    <t>En la municipalidad</t>
  </si>
  <si>
    <t xml:space="preserve">La policía ministerial ha sido denunciada por detenciones arbitrarias, violaciones a derechos humanos y, en algunos casos, por lesiones y temas de incomunicación. </t>
  </si>
  <si>
    <t>lesiones, incomunicación</t>
  </si>
  <si>
    <t>320 quejas ante la CEDH</t>
  </si>
  <si>
    <t>Lesiones, incomunicación, DA</t>
  </si>
  <si>
    <t>Policía unifromada con rostro cubierto y mostrando armas</t>
  </si>
  <si>
    <t>No refiere un caso pero si ofrece conteo, aunque no especifica el rango de tiempo.</t>
  </si>
  <si>
    <t>6 de abril de 2020</t>
  </si>
  <si>
    <t xml:space="preserve">Rodrigo Rebolledo Ramírez </t>
  </si>
  <si>
    <t>https://www.diarioelindependiente.mx/2020/04/procuraduria-del-estado-deja-en-desamparo-a-victimas-durante-pandemia</t>
  </si>
  <si>
    <t>Procuraduría del Estado deja en desamparo a víctimas durante pandemia</t>
  </si>
  <si>
    <t xml:space="preserve">Me encontré un anuncio que pide que llame al teléfono de ministerio público de guardia </t>
  </si>
  <si>
    <t>Ocurre en las calles</t>
  </si>
  <si>
    <t xml:space="preserve">Se ha detenido arbitrariamente a personas menores de edad que viajan en automóviles particulares </t>
  </si>
  <si>
    <t xml:space="preserve">Lesiones </t>
  </si>
  <si>
    <t>Menores de edad (hermanos)</t>
  </si>
  <si>
    <t>1 hombre y 1 mujer</t>
  </si>
  <si>
    <t>SPM</t>
  </si>
  <si>
    <t xml:space="preserve">Habla también de denuncias no atendidas, además de detenciones arbitrarias. </t>
  </si>
  <si>
    <t>21 de mayo de 2020</t>
  </si>
  <si>
    <t>Leonardo Rondero</t>
  </si>
  <si>
    <t>https://metropolimx.com/denuncian-abuso-de-autoridad-y-detencion-arbitraria-en-la-paz/</t>
  </si>
  <si>
    <t>Crónica</t>
  </si>
  <si>
    <t>Denuncian abuso de autoridad y detención abritraria en La Paz</t>
  </si>
  <si>
    <t>En el inicio del video, se observa a un grupo de agentes de la Dirección de Seguridad Pública, Policía Preventiva y Tránsito Municipal de La Paz, cuando comienzan a rodear al joven identificado como Othel Palestino Higuera.</t>
  </si>
  <si>
    <t>En una calle</t>
  </si>
  <si>
    <t xml:space="preserve">Una persona jóven, acompañada de su padre fue detenida arbitrariamente tras estacionarse en la cochera de su casa. La policía argumentó que le marcaron el alto pero el no se detuvo por lo que lo persiguieron hasta su casa. </t>
  </si>
  <si>
    <t>La policía le marcó el alto al joven, este no se detuvo y lo persiguieron y detuvieron en la entrada de su casa</t>
  </si>
  <si>
    <t>Ministerial, Municipal</t>
  </si>
  <si>
    <t xml:space="preserve">por el nombre </t>
  </si>
  <si>
    <t>Lesiones fisicas</t>
  </si>
  <si>
    <t>DA, abuso de autoridad y lesiones</t>
  </si>
  <si>
    <t>Dirección de Seguridad Pública, Policía Preventiva y Tránsito Municipal de la Paz</t>
  </si>
  <si>
    <t>Aparece el video que el padre del joven grabó</t>
  </si>
  <si>
    <t>17/07/2018</t>
  </si>
  <si>
    <t>Californio</t>
  </si>
  <si>
    <t>Colectivo Pericu</t>
  </si>
  <si>
    <t>https://colectivopericu.net/2018/07/17/aprehension-de-ex-policia-involucrado-en-asesinato-de-asael-valtierra/</t>
  </si>
  <si>
    <t xml:space="preserve">Policiaca </t>
  </si>
  <si>
    <t>¡Aprehensión de ex policía involucrado en asesinato de ASAEL VALTIERRA!</t>
  </si>
  <si>
    <t>Ciudad Constitución</t>
  </si>
  <si>
    <t>un joven de 22 años se localizó sin vida el 31 de enero de 2011, en las inmediaciones del rancho Esparragueros que se ubica en el tramo carretero Puerto San Carlos – Ciudad Constitución, Baja California Sur</t>
  </si>
  <si>
    <t>Orden de Aprehensión que giró el Juez Segundo Mixto de Primera Instancia, en contra de Moctezuma ¨N¨, de 37 años, originario de esa cabecera municipal, por su relación en la comisión del delito de privación ilegal de la libertad y robo con violencia y asesinato</t>
  </si>
  <si>
    <t>Jesús Asael Valtierra Loya</t>
  </si>
  <si>
    <t>privación ilegal de la libertad y robo con violencia y asesinato</t>
  </si>
  <si>
    <t>DA, privación ilegal de la libertad, robo, asesinato</t>
  </si>
  <si>
    <t>https://colectivopericu.net/2019/01/12/a-golpes-desmayan-municipales-a-joven-que-sorprendieron-orinando/</t>
  </si>
  <si>
    <t>A golpes desmayan municipales a joven que sorprendieron orinando</t>
  </si>
  <si>
    <t>Cabo San Lucas</t>
  </si>
  <si>
    <t>Matorrales del lote baldío a un costado de plaza Puerto Paraíso.</t>
  </si>
  <si>
    <t>Los afectados mencionan que se dirigían a su automóvil aproximadamente a las tres de la mañana luego de haber asistido a divertirse a varios bares de la zona centro del puerto, cuando sintieron ganas de orinar, por lo que optaron hacerlo en el lote baldío. Fue cuando una patrulla de la Policía Municipal, con el número de identificación DTS 920 les echó las luces, por lo que optaron por esconderse entre los matorrales, sin embargo fueron interceptados de manera violenta por los oficiales, dos varones y una mujer</t>
  </si>
  <si>
    <t>Faltas administrativas</t>
  </si>
  <si>
    <t xml:space="preserve">afectados </t>
  </si>
  <si>
    <t>insultos, uso de esposas, puñetazos, patadas, desmayos</t>
  </si>
  <si>
    <t>2 hombres 1 mujer</t>
  </si>
  <si>
    <t>Abuso de autoridad, uso ilegal de la fuerza píblica, DI</t>
  </si>
  <si>
    <t xml:space="preserve">Agencia del Ministerio Público </t>
  </si>
  <si>
    <t>25 de noviembre de 2020</t>
  </si>
  <si>
    <t>El Heraldo de México</t>
  </si>
  <si>
    <t>Martha de la Torre</t>
  </si>
  <si>
    <t>https://heraldodemexico.com.mx/estados/investigan-policias-colima-amedrentar-mujer-video/</t>
  </si>
  <si>
    <t>Investigan a policías de Colima por presuntamente amedrentar a mujer que los grabó con su celular: VIDEO</t>
  </si>
  <si>
    <t>En el audiovisual, se aprecia como los elementos de seguridad rodean el automóvil de la mujer en cuestión</t>
  </si>
  <si>
    <t xml:space="preserve">Colima </t>
  </si>
  <si>
    <t>Capital del Estado</t>
  </si>
  <si>
    <t>En una riña entre civiles, una mujer presuntamente solo grabó a la policía con su teléfono movil y estos la rodearon en su coche.</t>
  </si>
  <si>
    <t>Policía Estatal</t>
  </si>
  <si>
    <t>Uso excesivo de la fuerza</t>
  </si>
  <si>
    <t>DA, DI</t>
  </si>
  <si>
    <t>Proceso</t>
  </si>
  <si>
    <t>Pedro Zamora Briseño</t>
  </si>
  <si>
    <t>https://www.proceso.com.mx/564461/policias-de-colima-hieren-de-gravedad-a-un-adolescente-que-tronaba-cohetes-en-la-calle</t>
  </si>
  <si>
    <t>Policías de Colima hieren de gravedad a un adolescente que tronaba cohetes en la calle</t>
  </si>
  <si>
    <t xml:space="preserve"> Un menor de edad, estudiante de secundaria, se encuentra hospitalizado en estado grave, herido de bala por policías estatales momentos después de que, según versiones, tronaba cohetes en la calle. </t>
  </si>
  <si>
    <t xml:space="preserve">Zona norte de la ciudad de Colima, en el cruce de las avenidas Costitución y De la Paz </t>
  </si>
  <si>
    <t xml:space="preserve">Ricardo y cuatro adolescentes más fueron detenidos tras una persecución por parte de agentes policiacos. </t>
  </si>
  <si>
    <t xml:space="preserve">Los elementos de la Policía Estatal “realizaban su recorrido de rutina cuando escucharon unas posibles detonaciones de arma de fuego. Una vez que llegaron al lugar, según el reporte de los propios policías estatales, “se marcó el alto a un vehículo particular y se les solicitó a sus tripulantes que bajaran del mismo, sin embargo, se dieron a la fuga e inició una persecución” que concluyó varias calles después con los resultados señalados.  
A la persecución —añadió la SSP— acudieron en refuerzo patrullas de la Policía Estatal y de las primeras investigaciones se conoce que uno de los elementos accionó su arma, resultando herido de gravedad un menor de edad- tras las detonaciones, el vehículo detuvo su marcha, en él viajaban en total 5 personas, todos menores de edad de entre 14 y 16 años”. Según versiones, tronaba cohetes en la calle. </t>
  </si>
  <si>
    <t>Uso de arma de fuergo, golpes, heridas de gravedad</t>
  </si>
  <si>
    <t>Uso excesivo de la fuerza, DA, DI</t>
  </si>
  <si>
    <t>2 de octubre de 2019</t>
  </si>
  <si>
    <t>https://heraldodemexico.com.mx/estados/fiscalia-colima-policia-cohecho-investigacion/</t>
  </si>
  <si>
    <t>Fiscalía de Colima vincula a policías de por cohecho</t>
  </si>
  <si>
    <t>La Fiscalía de Colima informó que de acuerdo con la carpeta de investigación, siendo policías en activo los imputados exigieron una cantidad de dinero a la víctima</t>
  </si>
  <si>
    <t xml:space="preserve">En junio, tres policías detivieron a una persona en la zona centro del estao para luego exigirle dinero por su libertad. </t>
  </si>
  <si>
    <t xml:space="preserve">Extorción </t>
  </si>
  <si>
    <t>abuso de autoridad</t>
  </si>
  <si>
    <t xml:space="preserve">Habla de un caso de DA ocurrido 5 meses atrás a esta nota. </t>
  </si>
  <si>
    <t>zona franca</t>
  </si>
  <si>
    <t>https://zonafranca.mx/politica-sociedad/denuncian-estudiantes-detenciones-arbitrarias-continuara-ugenparo/</t>
  </si>
  <si>
    <t>Política y Sociedad</t>
  </si>
  <si>
    <t>Denuncian estudiantes detenciuones arbitrarias; continuarán #UGenParo</t>
  </si>
  <si>
    <t xml:space="preserve">A través de un comunicado este domingo los estudiantes ha señalado que mantendrán el paro pues las autoridades aunque han aceptado dar cumplimiento a peticiones, no han sido claros en la firma de convenio por lo que piden que sean los servidores públicos quienes respondan nuevamente. </t>
  </si>
  <si>
    <t>Calles de la ciudad.</t>
  </si>
  <si>
    <t>Jóvenes estudiantes manifestantes de fueron detenidos ilegalmente por elementos de la policía.</t>
  </si>
  <si>
    <t xml:space="preserve">Faltas a la autoridad y no acatar indicaciones. </t>
  </si>
  <si>
    <t>Policía capitalina</t>
  </si>
  <si>
    <t>estudiantes</t>
  </si>
  <si>
    <t xml:space="preserve">Describe detenciones arbitrarias a jóvenes en las calles cercanas al lugar de la manifestación. Las nombra como detenciones ilegales, aunque son arbitrarias e ilegales. </t>
  </si>
  <si>
    <t xml:space="preserve">El Sol de San Luis </t>
  </si>
  <si>
    <t xml:space="preserve">Mayra Tristán </t>
  </si>
  <si>
    <t>https://www.elsoldesanluis.com.mx/local/cndh-cataloga-como-deficiente-el-trabajo-en-la-fiscalia-4168378.html</t>
  </si>
  <si>
    <t xml:space="preserve">CNDH cataloga como deficiente el trabajo en la Fiscalía </t>
  </si>
  <si>
    <t>La CNDH emitió recomendación a la Secretaría de Seguridad y Protección Ciudadana debido a una detención arbitraria que derivó en el fallecimiento de una persona</t>
  </si>
  <si>
    <t>El 20 de septiembre de 2015, cuando una mujer denunció que mientras circulaba en una carretera de Guanajuato policías le dispararon a su esposo y se lo llevaron en una patrulla, mientras que su hijo también fue detenido y llevado en otra unidad; posteriormente, el cuerpo de su esposo apareció en Villa de Reyes, San Luis Potosí.</t>
  </si>
  <si>
    <t xml:space="preserve">Policía Federal </t>
  </si>
  <si>
    <t>DA, DI, Uso de arma de fuego, lesiones, asesinato</t>
  </si>
  <si>
    <t xml:space="preserve">Produraduría General </t>
  </si>
  <si>
    <t xml:space="preserve">Es un caso para el que la CNDH envió una recomendación tanto a Guanajuto, pues la Procuraduría General de Justicia, no recabó testimonios, no citó a los policías implicados, no tomó evidencias de las cámaras de seguridad, entre otras irregularidades. </t>
  </si>
  <si>
    <t>*</t>
  </si>
  <si>
    <t>23/01/2020</t>
  </si>
  <si>
    <t xml:space="preserve">El Financiero </t>
  </si>
  <si>
    <t>https://www.elfinanciero.com.mx/nacional/en-guanajuato-se-aplica-la-justicia-selectiva-por-un-gobierno-que-persigue-a-sus-enemigos-politicos-barbara-botello</t>
  </si>
  <si>
    <t>Nacional</t>
  </si>
  <si>
    <t>En Guanajuato se aplica la justicia selectiva por un gobierno que persigue a sus enemigos políticos: Bárbara Botello</t>
  </si>
  <si>
    <t>Presenta denuncia ante FGR tras detención arbitraria y fuera de la ley, en mayo pasado.</t>
  </si>
  <si>
    <t>La ex alcaldesa de León, Bárbara Botello Santibañez, del PRI, presentó una denuncia ante la Fiscalía General de la República (FGR), por considerar que fueron violentados sus derechos en el proceso de detención que sufrió el pasado 30 de mayo, “con prepotencia y brutalidad”, acusada del delito de peculado, por parte de la Fiscalía estatal</t>
  </si>
  <si>
    <t>Acusada de delito de peculado</t>
  </si>
  <si>
    <t xml:space="preserve">Fiscalía de Guanajuato </t>
  </si>
  <si>
    <t xml:space="preserve">Persecusión </t>
  </si>
  <si>
    <t xml:space="preserve">DI </t>
  </si>
  <si>
    <t>Fiscalía General de la República</t>
  </si>
  <si>
    <t xml:space="preserve">Es un caso de irregularidad en la detención, pero no de DA, propiamente. </t>
  </si>
  <si>
    <t>20/07/2019</t>
  </si>
  <si>
    <t>La silla Rota Hidalgo</t>
  </si>
  <si>
    <t>Lorena Rosas</t>
  </si>
  <si>
    <t>https://hidalgo.lasillarota.com/estados/violencia-y-detenciones-arbitrarias-principales-quejas-en-derechos-humanos-cdheh-pachuca/300974</t>
  </si>
  <si>
    <t>Violencia y detenciones arbitrarias, principales quejas en Derechos Humanos</t>
  </si>
  <si>
    <t>En Hidalgo se vulneran en promedio los derechos de 5 a 6 personas al día</t>
  </si>
  <si>
    <t xml:space="preserve">Hidalgo </t>
  </si>
  <si>
    <t xml:space="preserve">Centro histórico principalmente </t>
  </si>
  <si>
    <t>Desde el 1 de enero y hasta el 15 de julio del año en curso, el organismo recepcionó mil 23 quejas; es decir, en promedio de cinco a seis personas al día consideraron que sus derechos fueron violentados.</t>
  </si>
  <si>
    <t xml:space="preserve">Policías municipales, personal adscrito a la Secretaría de Seguridad Pública (SSPH) estatal, Procuraduría General de Justicia de Hudalgo (PGJEH). </t>
  </si>
  <si>
    <t>Víctimas</t>
  </si>
  <si>
    <t xml:space="preserve">Violación a las garantías de las personas </t>
  </si>
  <si>
    <t xml:space="preserve">si </t>
  </si>
  <si>
    <t>CDHEH</t>
  </si>
  <si>
    <t>Es una nota que habla del conteo de violaciones a DDHH por parte de las policías, aunque de ellas no despliega cuáles se deben a DA.</t>
  </si>
  <si>
    <t>26/08/2019</t>
  </si>
  <si>
    <t>https://hidalgo.lasillarota.com/hidalgo-segundo-violaciones-defensores-dh/311604</t>
  </si>
  <si>
    <t>Hidalgo, segundo lugar por violaciones contra defensores de derechos humanos</t>
  </si>
  <si>
    <t>En un año se documentó una ejecución extrajudicial y detenciones arbitrarias por conflicto indígena en la Huasteca</t>
  </si>
  <si>
    <t>Pachuca</t>
  </si>
  <si>
    <t>conflicto por 70 hectáreas de terreno que tienen desde hace 40 años los pueblos vecinos de Crisolco, Yahualica y Pachiquitla, Xochiatipan, en la Huasteca hidalguense.</t>
  </si>
  <si>
    <t>Hidalgo es la segunda entidad en el país donde más se cometen actos violatorios contra defensores de los derechos humanos, principalmente a manos de policías estatales y paramilitares.
ejecución de Manuel Martínez Bautista, defensor y campesino de 60 años de edad, originario de Yahualica.</t>
  </si>
  <si>
    <t>detención arbitraria de Celerino González Reyes, defensor de los derechos humanos y del territorio de Crisolco; es decir, la detención no fue producto de una carpeta de investigación en su contra, sino que fue aprehendido de manera ilegal.</t>
  </si>
  <si>
    <t>Violencia física, privación de la libertad, asesinato</t>
  </si>
  <si>
    <t>DA, Ejecución extrajudicial</t>
  </si>
  <si>
    <t>Señala casos de violaciones a derechos hacia defensores de detechos humanos, señala dos casos de hombres que fueron victimas, uno de DA, otro de ejecución extrajudicial.</t>
  </si>
  <si>
    <t>El Universal</t>
  </si>
  <si>
    <t>Amali Escobar</t>
  </si>
  <si>
    <t>https://www.eluniversal.com.mx/estados/detienen-en-sonora-irineo-mujica-lider-de-las-caravanas-migrantes</t>
  </si>
  <si>
    <t>Detienen en Sonora a Irineo Mujica, líder de las caravanas migrantes</t>
  </si>
  <si>
    <t>Irineo Mujica, director de Pueblo sin Fronteras, ha sido señalado durante el juicio de un activista promigrante estadounidense en Arizona.</t>
  </si>
  <si>
    <t>Sonoyta</t>
  </si>
  <si>
    <t>Investigación por tráfico de indocumentados</t>
  </si>
  <si>
    <t>19/11/2019</t>
  </si>
  <si>
    <t xml:space="preserve">Milenio </t>
  </si>
  <si>
    <t>Felipe Larios Gaxiola</t>
  </si>
  <si>
    <t>https://www.milenio.com/estados/en-sonora-piden-juicio-politico-contra-fiscal-general</t>
  </si>
  <si>
    <t>Piden juicio político contra fiscal general de Sonora por irregularidades</t>
  </si>
  <si>
    <t>La funcionaria estatal Claudia Contreras es acusada de encubrimiento de agentes y fabricación de delitos. https://www.milenio.com/estados/en-sonora-piden-juicio-politico-contra-fiscal-general</t>
  </si>
  <si>
    <t xml:space="preserve">Hermosillo </t>
  </si>
  <si>
    <t xml:space="preserve">la fiscal estatal ha denegado el acceso efectivo a la justicia y dilatado el esclarecimientos de los hechos porque encubre a agentes culpables y propicia impunidad. </t>
  </si>
  <si>
    <t>3 hombres 1 mujer</t>
  </si>
  <si>
    <t xml:space="preserve">Es una nota que señala a la fiscal como alguien que impide el acceso a la justicia y refiere a por las denuncias de Monge Araiza, Lilett Galaz Villaescusa y Manuel Antonio Fimbres Villaecusa, por detención arbitraria, vicios del procedimiento, violación a sus derechos fundamentales, tortura y fabricación de delitos. </t>
  </si>
  <si>
    <t>27/04/2020</t>
  </si>
  <si>
    <t xml:space="preserve">Uniobregón </t>
  </si>
  <si>
    <t>Mónica Miranda</t>
  </si>
  <si>
    <t>https://www.uniobregon.com/noticias/hermosillo/598791/denuncian-detencion-arbitraria-de-lider-sindical-de-choferes.html</t>
  </si>
  <si>
    <t>Denuncian detención arbitraria de líder sindical de choferes</t>
  </si>
  <si>
    <t>En el contexto de una manifestación por fuera del centro pernocta</t>
  </si>
  <si>
    <t>n vía pública y sin consideración, puesto que no estaba cometiendo algún delito, fue detenido Apolinar Castillo Valdez, dirigente del sindicato transportista afiliado a la CTM Hermosillo, acciones emprendidas con el consentimiento de la Secretaría del Trabajo</t>
  </si>
  <si>
    <t>desalojo con uso de fuerza</t>
  </si>
  <si>
    <t>29/07/2019</t>
  </si>
  <si>
    <t>Expansión política</t>
  </si>
  <si>
    <t>https://politica.expansion.mx/estados/2019/07/29/ley-garrote-tabasco-por-que-genera-polemica</t>
  </si>
  <si>
    <t>¿En qué consiste la #LeyGarrote que se aprobó en Tabasco?</t>
  </si>
  <si>
    <t>La iniciativa fue aprobada por el Congreso de Tabasco pese a las protestas en redes sociales y actores políticos.</t>
  </si>
  <si>
    <t xml:space="preserve">Tabasco </t>
  </si>
  <si>
    <t>Esta nota se incluye y es importante porque muchas personas suponen que  esta reforma pretende castigar a quienes realicen manifestaciones en la entidad</t>
  </si>
  <si>
    <t>29/06/2019</t>
  </si>
  <si>
    <t>Ignacio Alzaga</t>
  </si>
  <si>
    <t>https://www.milenio.com/policia/en-tabasco-sentencian-a-ex-alcaldesa-por-secuestro-a-periodista</t>
  </si>
  <si>
    <t>Dan año y 10 meses de cárcel a ex alcaldesa de Tabasco por arresto ilegal de periodista</t>
  </si>
  <si>
    <t>La ex alcaldesa ordenó a policías que detuvieran al periodista que tomaba fotografías por el uso de un vehículo oficial del Ayuntamiento para asuntos personales. https://www.milenio.com/policia/en-tabasco-sentencian-a-ex-alcaldesa-por-secuestro-a-periodista</t>
  </si>
  <si>
    <t xml:space="preserve">Centla </t>
  </si>
  <si>
    <t xml:space="preserve">El 30 de diciembre de 2016, Jiménez Solís tomaba fotografías por el uso de un vehículo oficial del Ayuntamiento para asuntos personales de un familiar de la ex servidora pública. López Sanlucas ordenó a policías que lo detuvieran. </t>
  </si>
  <si>
    <t xml:space="preserve">Una orden de la ex alcaldez </t>
  </si>
  <si>
    <t>Periodista Felipe Eladio Jiménez Solís</t>
  </si>
  <si>
    <t>Privación ilegal de la libertad</t>
  </si>
  <si>
    <t>DA, violación a la libre expresión</t>
  </si>
  <si>
    <t>Ex alcaldeza</t>
  </si>
  <si>
    <t xml:space="preserve">Diana Lastiri </t>
  </si>
  <si>
    <t>https://www.eluniversal.com.mx/estados/declaran-ilegal-detencion-de-indonesios-acusados-de-vandalizar-piezas-arqueologicas</t>
  </si>
  <si>
    <t xml:space="preserve">Declaran ilegal detención de indonesios acusados de vandalizar piezas arqueológicas </t>
  </si>
  <si>
    <t>Un juez federal declaró que la Procuraduría General de a República no acreditó que los turistas dañaran una escultura en La Venta con una botella de aceite</t>
  </si>
  <si>
    <t>Villahermosa</t>
  </si>
  <si>
    <t>Un sitio arqueológico</t>
  </si>
  <si>
    <t xml:space="preserve">Detivieron si pruebas a personas extranjeras por daños a piezas arqueológicas </t>
  </si>
  <si>
    <t>Daño a piezas arquelógicas</t>
  </si>
  <si>
    <t>28 y 40</t>
  </si>
  <si>
    <t>Indonesia</t>
  </si>
  <si>
    <t>Seguridad pública</t>
  </si>
  <si>
    <t>Instituto Estatal de Cultura</t>
  </si>
  <si>
    <t>21/07/2019</t>
  </si>
  <si>
    <t>El Sol de México</t>
  </si>
  <si>
    <t xml:space="preserve">Manrique Galandria </t>
  </si>
  <si>
    <t>https://www.elsoldemexico.com.mx/mexico/sociedad/por-detencion-ilegal-cndh-emite-recomendacion-a-la-sspc-3930585.html</t>
  </si>
  <si>
    <t>Por detención ilegal, CNDH emite recomendación a la SSPC</t>
  </si>
  <si>
    <t>Policías ingresaron ilegalmente a siete domicilios sin orden judicial, y cometieron actos de tortura contra 23 personas, 10 de ellas menores de edad, en Tabasco</t>
  </si>
  <si>
    <t>Macuspana</t>
  </si>
  <si>
    <t>Ingresaron ilegalmente a siete domicilios</t>
  </si>
  <si>
    <t>elementos policíacos ingresaron ilegalmente a siete domicilios sin orden judicial, cometer detención ilegal y arbitraria, retención ilegal y actos de tortura y malos tratos contra 23 personas, 10 de ellas menores de edad,</t>
  </si>
  <si>
    <t>Secretaria de Seguridad y Protección Ciudadana (SSPC)</t>
  </si>
  <si>
    <t>Tortuta y malos tratos</t>
  </si>
  <si>
    <t>13 adultos 10 menores de edad</t>
  </si>
  <si>
    <t>DA, DI, Tortura, malos tratos, daño a propiedad privada</t>
  </si>
  <si>
    <t>Comisión Nacional de los Derechos Humanos</t>
  </si>
  <si>
    <t>Fiscalía General del Estado de Tabasco</t>
  </si>
  <si>
    <t>22/11/2019</t>
  </si>
  <si>
    <t>https://www.animalpolitico.com/2019/11/yucatan-tortura-detencion-arbitraria-delitos/</t>
  </si>
  <si>
    <t>Autoridades de Yucatán presumen que es un estado seguro pero usan tortura y detenciones arbitrarias: activistas</t>
  </si>
  <si>
    <t xml:space="preserve">Activistas e investigadores acusan que en Yucatán está normalizado que la tortura sea un castigo adicional para quienes cometen delitos, además de que hay detenciones arbitrarias. </t>
  </si>
  <si>
    <t xml:space="preserve">Yucatán </t>
  </si>
  <si>
    <t xml:space="preserve"> Investigadoras y activistas Renata Demichelis Ávila y Adriana Muro Polo, de la organización Elementa DDHH, con sedes en Colombia y México, quienes este 21 de noviembre presentaron el informe Derechos Humanos en Contexto, centrado en esta primera entrega en Yucatán, pero que analizará después otras entidades del país.</t>
  </si>
  <si>
    <t>Reporte Indigo</t>
  </si>
  <si>
    <t>https://www.reporteindigo.com/reporte/conoce-el-caso-de-jose-adrian-adolescente-maya-que-a-los-14-anos-fue-detenido-y-golpeado-por-policias-de-yucatan/</t>
  </si>
  <si>
    <t>Conoce el caso de José Adrián, adolescente maya que a los 14 años fue detenido y golpeado por policías de Yucatán</t>
  </si>
  <si>
    <t>La organización yucateca Indignación entregó más de 57 mil firmas al gobernador de Yucatán para exigir justicia, verdad y reparación para José Adrián</t>
  </si>
  <si>
    <t>Chemax</t>
  </si>
  <si>
    <t>En las calles</t>
  </si>
  <si>
    <t>Aquél 25 de febrero de 2016 José Adrián regresaba a casa tras salir de la escuela, pero pasó después de que unos jóvenes tuvieran una pelea callejera en la que dañaron una patrulla local, por lo que la policías comenzaron a golpearlo contra la unidad, le pisaron la cabeza y le lesionaron el cuello, a la vez que lo detenían.</t>
  </si>
  <si>
    <t>daños al vehículo policial</t>
  </si>
  <si>
    <t>policia municipal</t>
  </si>
  <si>
    <t xml:space="preserve">golpes y lesiones contra un niño con discapacidad auditiva </t>
  </si>
  <si>
    <t>Menor de edad</t>
  </si>
  <si>
    <t>26/11/2019</t>
  </si>
  <si>
    <t>Diario de México CDM</t>
  </si>
  <si>
    <t>https://www.diariodemexico.com/detienen-seis-mujeres-que-se-dirig%C3%ADan-marcha-feminista-en-m%C3%A9rida</t>
  </si>
  <si>
    <t xml:space="preserve">Detienen a seis mujeres que se dirigían a marcha feminista en Mérida </t>
  </si>
  <si>
    <t>En el marco del Día Internacional contra la Violencia hacia las Mujeres, la víspera se llevó a cabo una marcha feminista en calles de Mérida, Yucatán, que dejó seis mujeres detenidas.</t>
  </si>
  <si>
    <t>Mérida</t>
  </si>
  <si>
    <t>Vía pública</t>
  </si>
  <si>
    <t>De acuerdo con la versión oficial, las mujeres, quienes se dirigían a participar en la movilización, fueron aprehendidas debido a que portaban palos, objetos punzocortantes y latas de pintura en aerosol. Sin embargo, versiones que circulan en redes sociales y que son acompañadas por videos, denunciaron que las mujeres fueron detenidas arbitrariamente y con violencia.</t>
  </si>
  <si>
    <t>Policia estatal</t>
  </si>
  <si>
    <t>13/10/2019</t>
  </si>
  <si>
    <t>Vanessa Job</t>
  </si>
  <si>
    <t>https://www.milenio.com/estados/yucatan-acusan-policia-torturo-joven-confundio-narcomenudista</t>
  </si>
  <si>
    <t>Acusan que Policía de Yucatán confundió a joven con 'narco' y la torturó</t>
  </si>
  <si>
    <t>Silvia Guadalupe Bentata Romero señaló que el 2 de octubre fue detenida por policías estatales que la acusaron de ser narcomenudista; dijo que la torturaron hasta que se dieron cuenta de su error.</t>
  </si>
  <si>
    <t xml:space="preserve">Pasaron a una tienda a comprar cigarros y cuando salieron su auto estaba rodeado de policías estatales. </t>
  </si>
  <si>
    <t xml:space="preserve">El miércoles 2 de octubre Silvia Guadalupe Bentata Romero salió de su casa en Mérida, Yucatán, acompañada de su madre. Pasaron a una tienda a comprar cigarros y cuando salieron su auto estaba rodeado de policías estatales. Desde entonces se atiende diariamente de las quemaduras que le dejaron en la espalda baja y el abdomen producto de la detención arbitraria y de los presuntos actos de tortura. </t>
  </si>
  <si>
    <t xml:space="preserve">Acusada de narcomenudista </t>
  </si>
  <si>
    <t>Secretaría de Seguridad Pública</t>
  </si>
  <si>
    <t xml:space="preserve">DA, tortura, tratos crueles e inhumanos </t>
  </si>
  <si>
    <t>15/12/2019</t>
  </si>
  <si>
    <t>La Silla Rota</t>
  </si>
  <si>
    <t>Claudia Arriaga</t>
  </si>
  <si>
    <t>https://lasillarota.com/estados/acusan-incremento-de-abusos-policiales-en-yucatan-yucatan-merida-abuso-policial/344644</t>
  </si>
  <si>
    <t>Acusan incremento de abusos policiales en Yucatán</t>
  </si>
  <si>
    <t>Las principales quejas son por detenciones arbitrarias, lesiones, despojo de pertenencias, allanamiento de morada y tratos crueles</t>
  </si>
  <si>
    <t xml:space="preserve">abuso policias en las calles </t>
  </si>
  <si>
    <t xml:space="preserve">Gabriel M. ingresó a los separos de la policía munipal de Maní, Yucatán, sin golper; horas despues, su rostro era irreconocible. Ocurrió el 27 de junio, ese día fue arrestado por presuntamente acechar en una ventana, sin embargo, él alega que solo pasaba afuera del predio, se encontraba en estado inconveniente y se confundió de casa. </t>
  </si>
  <si>
    <t>presuntamente acechar en una ventana</t>
  </si>
  <si>
    <t xml:space="preserve">lesiones, despojo de pertenencias, allanamiento de morada, tratos crueles e incomunicación </t>
  </si>
  <si>
    <t>DA, trato crueles</t>
  </si>
  <si>
    <t>29/02/2020</t>
  </si>
  <si>
    <t>Diario de Yucatan</t>
  </si>
  <si>
    <t>https://www.yucatan.com.mx/yucatan/indignacion-exige-a-vila-protocolo-contra-tortura-tras-muerte-de-detenido</t>
  </si>
  <si>
    <t>Indignación exige a Vila protocolo contra tortura tras muerte de detenido</t>
  </si>
  <si>
    <t xml:space="preserve">Un hombre fue detenido por la policía de Yucatán y posteriormente falleció en el traslado por la policía </t>
  </si>
  <si>
    <t>Policía de Secretaría de Seguridad Pública</t>
  </si>
  <si>
    <t xml:space="preserve">tortura, asesinato </t>
  </si>
  <si>
    <t xml:space="preserve">detención ilegal, violenta y arbitraria </t>
  </si>
  <si>
    <t>Reporteros Hoy</t>
  </si>
  <si>
    <t>https://reporteroshoy.mx/wp/denuncian-abuso-policiaco-contra-mujeres-de-un-bar-en-merida.html</t>
  </si>
  <si>
    <t>Denuncian abuso policiaco contra mujeres de un bar en Mérida</t>
  </si>
  <si>
    <t xml:space="preserve">Bar </t>
  </si>
  <si>
    <t>La falta de un permiso y la búsqueda al parecer de drogas por parte de elementos de la policía yucateca, ocasionaron las detenciones arbitrarias de una docena de mujeres que laboran un bar conocido como “La Patrona” en la colonia Garcia Ginerés.</t>
  </si>
  <si>
    <t>Amenazas, no explicación del estatus de su detención</t>
  </si>
  <si>
    <t xml:space="preserve">DA, DA, falsificación de hechos </t>
  </si>
  <si>
    <t>NTR periodismo</t>
  </si>
  <si>
    <t xml:space="preserve">Franzely Reyna </t>
  </si>
  <si>
    <t>http://ntrzacatecas.com/2020/02/04/ilegales-detenciones-de-integrantes-del-sitez-rivera-nieto/</t>
  </si>
  <si>
    <t>Elementos policías en vez de llevar a los detenidos a la comandancia municipal, como se acostumbra, los llevaron directamente a las instalaciones de la Fiscalía General de Justicia del Estado de Zacatecas (FGJEZ), en donde se integró una carpeta de investigación por un delito no grave, sin embargo,no específico cual.</t>
  </si>
  <si>
    <t>Policía Estatal Preventiva (PEP)</t>
  </si>
  <si>
    <t>detenidos</t>
  </si>
  <si>
    <t>DI, Violación a la protesta</t>
  </si>
  <si>
    <t>El Diario de Juárez</t>
  </si>
  <si>
    <t>Staff</t>
  </si>
  <si>
    <t>https://diario.mx/juarez/declaran-ilegal-detencion-de-implicados-en-plagio-20200330-1646377.html</t>
  </si>
  <si>
    <t>Juárez</t>
  </si>
  <si>
    <t>Declaran ilegal detención de implicados en plagio</t>
  </si>
  <si>
    <t>El MP solicitó las órdenes de aprehensión al termiNo especificar la audiencia y quedaron presos</t>
  </si>
  <si>
    <t>Ciudad Juárez</t>
  </si>
  <si>
    <t xml:space="preserve">El arresto se hizo tras la audiencia. </t>
  </si>
  <si>
    <t xml:space="preserve">Un tribuNo especifical e control declaró ilegal la detención de tres adultos quienes fueron arrestados junto con dos menores de edad, asegurados como sospechosos de haber participado en un secuestro. Al determiNo especificarse que el MP incurrió en omisiones y hubo irregularidades en el arresto. MP solicitó orden de aprehensión y los hombres no recobraron su libertad. </t>
  </si>
  <si>
    <t>Sospechosos de haber participado en un secuestro.</t>
  </si>
  <si>
    <t>Adultos y menores</t>
  </si>
  <si>
    <t>Detención arbitraria/Detención ilegal/abuso de poder</t>
  </si>
  <si>
    <t>TribuNo especifical de Control</t>
  </si>
  <si>
    <t>https://diario.mx/juarez/declaran-ilegal-la-detencion-de--mujer-durante-cateo-20191024-1578908.html</t>
  </si>
  <si>
    <t>Declaran ilegal la detención de mujer durante cateo</t>
  </si>
  <si>
    <t>Fue acusada de haber incurrido en el delito de operaciones con recursos de procedencia ilícita</t>
  </si>
  <si>
    <t>En el inmueble de la víctima.</t>
  </si>
  <si>
    <t xml:space="preserve">La jueza de control determinó que fue ilícita la aprenhensión porque no había ningún delito que perseguir y consideró que la actuación de los policías ministeriales y el MP que dirigió el cateo fue ilegal, no probó que contaran con la orden de inspección al inmueble. </t>
  </si>
  <si>
    <t>Acusada de operar delitos con recursos de procedencia ilícita</t>
  </si>
  <si>
    <t>UNo especifica mujer</t>
  </si>
  <si>
    <t xml:space="preserve">No especifica. </t>
  </si>
  <si>
    <t>https://diario.mx/juarez/denuncian-arrestos-ilegales--tras-agresion-a-municipal-20191205-1596808.html</t>
  </si>
  <si>
    <t>Denuncian arrestos ilegales tras agresión a municipal</t>
  </si>
  <si>
    <t>Agentes presuntamente robaron 6 mil 500 pesos y arrestaron a tres sin razón alguNo especifica, aseguran</t>
  </si>
  <si>
    <t>Casa de habitación.</t>
  </si>
  <si>
    <t>Dios quiera que sean policías” se decía la mujer cuando supo que hombres armados entraron a su casa y se llevaron a su esposo y a su hijo cuando llegaba de la escuela.  Otra denuncia la interpuso, Karla Gabriela Chávez Menchaca, quien dijo que a 12 horas de que arrestaron a su hijo, ninguNo especifica autoridad les informaba oficialmente de ello.</t>
  </si>
  <si>
    <t>Esposo, hijo</t>
  </si>
  <si>
    <t>Abuso de autoridad</t>
  </si>
  <si>
    <t>3 hombres</t>
  </si>
  <si>
    <t>Detención arbitraria/Detención ilegal/abuso de poder, Robo.</t>
  </si>
  <si>
    <t>https://www.animalpolitico.com/2020/06/chihuahua-policias-detenidos-abuso-robo-joven/</t>
  </si>
  <si>
    <t>Archivo</t>
  </si>
  <si>
    <t>Detienen a 9 policías de Chihuahua acusados de inventar delitos a un joven y robarle</t>
  </si>
  <si>
    <t xml:space="preserve">Se detalla el detenido fue llevado a su domicilio. </t>
  </si>
  <si>
    <t xml:space="preserve">El pasado 30 de enero, 9 policías detuvieron a un joven y fue llevado a su domicilio, donde le robaron dinnero y joyas. </t>
  </si>
  <si>
    <t>No hay ningún motivo válido- los policías querían robarle al detino.</t>
  </si>
  <si>
    <t>1 hombre</t>
  </si>
  <si>
    <t>Detención arbitraria/delitos-robo/abuso de poder</t>
  </si>
  <si>
    <t>Policía estatal</t>
  </si>
  <si>
    <t>Gobierno de Chihuahua</t>
  </si>
  <si>
    <t>Tras uNo especifica supuesta detención arbitraria, el joven se encuentra en el hospital; familiares denuncian brutalidad policiaca</t>
  </si>
  <si>
    <t>Entre la vida y la muerte se encuentra Irving Gerardo Mendoza Rodríguez, joven que junto con su familia fue víctima de la  brutalidad policiaca por parte de policías municipales que allaNo especificaron su casa para ponerle un “estate quieto”,</t>
  </si>
  <si>
    <t>abuso de autoridad, DA, allaNo especificamiento</t>
  </si>
  <si>
    <t>https://beyondbordersnews.com/es_MX/2019/10/30/abordan-en-tijuaNo especifica-detenciones-arbitrarias-de-varios-estados-de-mexico/</t>
  </si>
  <si>
    <t>RegioNo especifical</t>
  </si>
  <si>
    <t>las autoridades justifican con “realizar revisiones de rutiNo especifica”, a persoNo especificas “sospechosas” o con “actitud sospechosa”</t>
  </si>
  <si>
    <t>Policías ministeriales</t>
  </si>
  <si>
    <t>Capturar la foto de los indocumentados, entre ellos a menores</t>
  </si>
  <si>
    <t>https://www.animalpolitico.com/2018/12/marinos-detuvieron-policias-durango-cndh/</t>
  </si>
  <si>
    <t>Marinos detuvieron arbitrariamente y golpearon a policías en Durango: CNDH</t>
  </si>
  <si>
    <t xml:space="preserve">Miembros de la Secretaría de Marina (Semar) detuvieron arbitrariamente, interrogaron y golpearon en 2013 a tres policías municipales en Durango. </t>
  </si>
  <si>
    <t>Presunto secuestro y muerte de dos personas (aunque no tuvieran la calidad de probables responsables)</t>
  </si>
  <si>
    <t xml:space="preserve">Policías fuera de servicio. </t>
  </si>
  <si>
    <t>Golpes, tortura</t>
  </si>
  <si>
    <t>detención arbitraria, tortura</t>
  </si>
  <si>
    <t>Comisión Nacional de los Derechos Humanos (CNDH)</t>
  </si>
  <si>
    <t xml:space="preserve">Los hechos ocurrieron en abril 2013, pero se emitió una recomendación por la CNDH hasta el 2018. </t>
  </si>
  <si>
    <t>El Sol de Durango</t>
  </si>
  <si>
    <t>Alejandro Blanco</t>
  </si>
  <si>
    <t>https://www.elsoldedurango.com.mx/policiaca/por-confusion-detienen-a-periodista-4374949.html</t>
  </si>
  <si>
    <t>Por confusión detienen a periodista</t>
  </si>
  <si>
    <t>Buscaban a unos asaltantes en operativo</t>
  </si>
  <si>
    <t>Periodistas</t>
  </si>
  <si>
    <t>Contacto hoy</t>
  </si>
  <si>
    <t>Audiovisual</t>
  </si>
  <si>
    <t>https://twitter.com/ContactoHoy/status/1161347312087646208</t>
  </si>
  <si>
    <t xml:space="preserve">Denuncian detención arbitraria por parte de policías municipales. </t>
  </si>
  <si>
    <t xml:space="preserve">3 ciudadanos fueron detenidos por parte de policías municipales por el motivo de grabar a los uniformados. </t>
  </si>
  <si>
    <t>Grabación a los uniformados</t>
  </si>
  <si>
    <t>Juan Pablo Muñoz, Emilio Soto y Gerardo Soto.</t>
  </si>
  <si>
    <t xml:space="preserve">detención arbitraria </t>
  </si>
  <si>
    <t>Meganoticias</t>
  </si>
  <si>
    <t>https://www.meganoticias.mx/durango/especiales/noticias/denuncian-una-detencion-arbitraria-26-03-2019/4060</t>
  </si>
  <si>
    <t>Denuncian una detención arbitraria</t>
  </si>
  <si>
    <t>En la Plaza Cuarto Centenario</t>
  </si>
  <si>
    <t xml:space="preserve">Se daba una discusión de pareja, que una policía acusó como violencia de género, por lo que contactaron a la </t>
  </si>
  <si>
    <t xml:space="preserve">Acusación violencia de género (no por parte de la víctima, sino por una policía que observaba la discusión de la pareja). La pareja señala no haber sido violentada. </t>
  </si>
  <si>
    <t>Policía federal</t>
  </si>
  <si>
    <t>Radio UdeG Ocotlán</t>
  </si>
  <si>
    <t>http://udgtv.com/noticias/ocotlan-noticias/acusan-habitantes-mezcala-detencion-arbitraria-21-personas/</t>
  </si>
  <si>
    <t>Noticias</t>
  </si>
  <si>
    <t>Acusan habitantes de Mezcala detención arbitraria de 21 personas</t>
  </si>
  <si>
    <t>Mezcala</t>
  </si>
  <si>
    <t xml:space="preserve">Malecón, contiguo al Lago de Chapala. </t>
  </si>
  <si>
    <t xml:space="preserve">Detención arbitraria a 21 jóvenes durante la conmemoración del 203 aniversario de la defensa heróica de la Isla de Mezcala. </t>
  </si>
  <si>
    <t xml:space="preserve">Acusación de portación de armas blancas y posesión de drogas. </t>
  </si>
  <si>
    <t>Jóvenes</t>
  </si>
  <si>
    <t>Intimidación con armas de fuego.</t>
  </si>
  <si>
    <t xml:space="preserve">No especifica, pero sí que eran jóvenes y 10 de ellos menores de edad. </t>
  </si>
  <si>
    <t>Comunidad de Mezcala</t>
  </si>
  <si>
    <t xml:space="preserve">Los revisaron y los subieron a las patrullas sin explicarles el motivo para ello. Aseguraron les fueron incautadas armas blancas y droga.  </t>
  </si>
  <si>
    <t>http://udgtv.com/noticias/ocotlan-noticias/policias-poncitlan-involucrados-nuevo-caso-abuso-autoridad/</t>
  </si>
  <si>
    <t>Policías de Poncitlán involucrados en nuevo caso de abuso de autoridad</t>
  </si>
  <si>
    <t>Poncitlán</t>
  </si>
  <si>
    <t xml:space="preserve">La Ribera, San Pedro Itzicán. </t>
  </si>
  <si>
    <t>3 hombres detenidos en la Comisaría de Seguridad Pública de Ocotlán.</t>
  </si>
  <si>
    <t>Bajo el argumento de que tenían un reporte de que alguien había talado árboles verdes.</t>
  </si>
  <si>
    <t>https://lasillarota.com/estados/denuncian-detenciones-arbitrarias-a-jovenes-en-jalisco-exigen-renuncia-de-alfaro-enrique-alfaro-jalisco/303173</t>
  </si>
  <si>
    <t>Denuncian detenciones arbitrarias a jóvenes en Jalisco; exigen renuncia de Alfaro</t>
  </si>
  <si>
    <t>La Secretaría de Seguridad Ciudadana informó que las detenciones se llevaron a cabo por actos vandálicos en Palacio Naccional y en estación del Tren ligero</t>
  </si>
  <si>
    <t>Estación del Tren ligero Plaza Universidad</t>
  </si>
  <si>
    <t xml:space="preserve">Autoridades en Jalisco fueron acusadas de detener arbitrariamente a 5 personas que realizaban protestas en contra del alza a la tarifa de transporte público. </t>
  </si>
  <si>
    <t xml:space="preserve">Protestas, según la policía faltas administrativas- pinturas con aerosol en las paredes afuera del tren.. </t>
  </si>
  <si>
    <t xml:space="preserve">Uso de la fuerza, con uniforme de granadores. </t>
  </si>
  <si>
    <t>4 hombres 1 mujer</t>
  </si>
  <si>
    <t>Detención arbitraria/uso de la fuerza</t>
  </si>
  <si>
    <t>Gobierno del estado</t>
  </si>
  <si>
    <t xml:space="preserve">Fotografía de una detención agresiva a joven. </t>
  </si>
  <si>
    <t>Se acreditó que los efectivos militares ingresaron de manera ilegal al domicilio de las víctimas, toda vez que no presentaron la orden de cateo correspondiente</t>
  </si>
  <si>
    <t> Fueron detenidos arbitrariamente sin contar con el mandamiento judicial respectivo emitido por autoridad competente, por la probable comisión de un delito y sin que se acreditara la flagrancia o la urgencia como causa legítima para llevar a cabo dicho aseguramiento.</t>
  </si>
  <si>
    <t>Policía Municipal</t>
  </si>
  <si>
    <t>Desinformemonos</t>
  </si>
  <si>
    <t>https://desinformemonos.org/violencia-en-cadena-ejecuciones-tortura-y-detenciones-arbitrarias-en-guerrero/</t>
  </si>
  <si>
    <t>Tlachinollan</t>
  </si>
  <si>
    <t>Violencia en cadena: ejecuciones, tortura y detenciones arbitrarias en Guerrero</t>
  </si>
  <si>
    <t>En una autopista</t>
  </si>
  <si>
    <t xml:space="preserve">Fueron detenidas 24 personas en medio de una balacera, su delito fue "ubicarse en la balacera y quedar a merced de los agentes armados". Los jóvenes involucrados eran normalistas. </t>
  </si>
  <si>
    <t xml:space="preserve">Ubicarse en la balacera </t>
  </si>
  <si>
    <t>jóvenes/ normalistas</t>
  </si>
  <si>
    <t>Disparos, golpes</t>
  </si>
  <si>
    <t>23 hombres 1 mujer</t>
  </si>
  <si>
    <t>DA, violación al debido proceso, abuso de autoridad, tortura, tratos crueles y degradantes</t>
  </si>
  <si>
    <t>Procuraduría General del Estado</t>
  </si>
  <si>
    <t>Policía Federal</t>
  </si>
  <si>
    <t>Policías Ministeriales</t>
  </si>
  <si>
    <t>Los hechos ocurrieron en Culiacán, Sinaloa, el 14 de noviembre del 2014. Según la CNDH, elementos del Ejército Nacional y de la SEMAR entraron al hogar de la víctima, lo golpearon y amenazaron. También su esposa fue golpeada.</t>
  </si>
  <si>
    <t>Contexto NN</t>
  </si>
  <si>
    <t>Domingo Valdez</t>
  </si>
  <si>
    <t>http://www.contextonn.com/laja-bajio/denuncia-diputado-federal-detencion-arbitraria-por-parte-de-policias-estatales-de-queretaro</t>
  </si>
  <si>
    <t>Laja Bajío</t>
  </si>
  <si>
    <t>Denuncia diputado federal detención arbitraria por parte de policías estatales sde Querétaro</t>
  </si>
  <si>
    <t>Comandancia de la policía</t>
  </si>
  <si>
    <t>El diputado federal, Jorge Luis Montes Nieves, denunció a través de sus redes sociales abuso policial por parte de la Policía Estatal de Querétaro, al ser sometido de manera arbitraria en el municipio queretano de Ezequiel Montes.</t>
  </si>
  <si>
    <t>No se explica el motivo</t>
  </si>
  <si>
    <t>Diputado federal</t>
  </si>
  <si>
    <t>Abuso de poder, detención arbitraria</t>
  </si>
  <si>
    <t>No hay datos</t>
  </si>
  <si>
    <t>No se mencionan actores gubernamentales en la denuncia, solamente que se realiza denuncia a través de redes.</t>
  </si>
  <si>
    <t>Cámara de diputados de parte del partido de Morena denunció los actos de abuso de poder.</t>
  </si>
  <si>
    <t>TvUAQ- Tú eliges qué ver</t>
  </si>
  <si>
    <t>Programa "La Entrevista"</t>
  </si>
  <si>
    <t>Entrevistador- hombre</t>
  </si>
  <si>
    <t>https://www.youtube.com/watch?v=baM3jZtOPRw</t>
  </si>
  <si>
    <t>Irma Monroy Torres expone la detención y tortura de la cual fue víctima, acusa, durante su arresto y estancia en la Fiscalía General del Estado de Querétaro. La comerciante opositora al eje Zaragoza para Qrobús señala que le imputaron el delito de lesiones dolosas y por poco el supuestamente haber causado daños a una patrulla. Así mismo, acusó directamente al gobernador Francisco Domínguez Servién de haber ordenado su tortura y atentar contra su persona.</t>
  </si>
  <si>
    <t>Se le imputaba lesiones a policía y causar daños a unidad de policía estatal</t>
  </si>
  <si>
    <t>Comerciante avenida Zaragoza</t>
  </si>
  <si>
    <t xml:space="preserve">Tortura, detención arbitraria, abuso de poder, malos tratos. </t>
  </si>
  <si>
    <t>Quéretaro</t>
  </si>
  <si>
    <t xml:space="preserve">Irma Monroy denuncia en un medio de comunicación. </t>
  </si>
  <si>
    <t>El Heraldo</t>
  </si>
  <si>
    <t>Heraldo de México</t>
  </si>
  <si>
    <t>https://heraldodemexico.com.mx/estados/la-fiscalia-general-del-estado-de-nayarit-fue-la-autoridad-mas-senalada-este-ano-por-presuntas-violaciones-a-los-derechos-humanos-con-205-quejas/</t>
  </si>
  <si>
    <t>FGE Nayarit la más señalada ante Derechos Humanos en 2019</t>
  </si>
  <si>
    <t>La Fiscalía General del Estado de Nayarit fue la autoridad más señalada este año, por presuntas violaciones a los derechos humanos, con 205 quejas</t>
  </si>
  <si>
    <t>Detención arbitraria e ilegal</t>
  </si>
  <si>
    <t>Comisión Estatal de DDHH</t>
  </si>
  <si>
    <t>Artículo 19</t>
  </si>
  <si>
    <t>https://articulo19.org/reportero-es-detenido-arbitrariamente-y-somerido-a-tortura-en-benito-juarez-quintana-roo/</t>
  </si>
  <si>
    <t>Reportero es detenido arbitrariamente y sometido a tortura en Benito Juárez, Quintana Roo</t>
  </si>
  <si>
    <t>Paseo Mártires de la Supermanzana 26</t>
  </si>
  <si>
    <t>El reportero Enrique Castro del medio De Peso fue detenido arbitrariamente y sometido a tortura por oficiales de la Policía Municipal de Benito Juárez, Quintana Roo mientras se encontraba realizando la cobertura del asesinato de una persona en el Paseo Mártires, en la Supermanzana 26 este martes 18 de septiembre.</t>
  </si>
  <si>
    <t>Por supuesto allanamiento de una casa</t>
  </si>
  <si>
    <t>Reportero</t>
  </si>
  <si>
    <t>Violencia física</t>
  </si>
  <si>
    <t>No se especiica</t>
  </si>
  <si>
    <t>Imagen Radio Cancún</t>
  </si>
  <si>
    <t>Karen López</t>
  </si>
  <si>
    <t>http://www.imagencancun.mx/noticias/5868/aumentan-quejas-de-migrantes-en-su-paso-por-chetumal</t>
  </si>
  <si>
    <t>Aumentan quejas de migrantes en su paso por Chetumal</t>
  </si>
  <si>
    <t>Chetumal</t>
  </si>
  <si>
    <t>Frontera de la capital del estado, colindante con Belice</t>
  </si>
  <si>
    <t xml:space="preserve">Según datos de la Comisión Estatal de los DDHH en Quintana Roo se suman 10 denuncias interpuestas en contra del Instituto Nacional de Migración y Guardia Nacional por parte de extranjeros que llegan al territorio. </t>
  </si>
  <si>
    <t xml:space="preserve">Las denuncias corresponden al paso de migrantes en la frontera de la capital del estado, colindante con Belice. </t>
  </si>
  <si>
    <t>Migrantes</t>
  </si>
  <si>
    <t>No se especifica</t>
  </si>
  <si>
    <t>DI, DA, trato cruel o degradante y violación a los derechos de los menores</t>
  </si>
  <si>
    <t>Comisión Esttal de DDHH de Quintana Roo</t>
  </si>
  <si>
    <t xml:space="preserve">Las principales quejas también son dirigidas a la Guardia Nacional y el Instituto Nacional de Migración. </t>
  </si>
  <si>
    <t>Noticias Canal 10 TV</t>
  </si>
  <si>
    <t>Jorge Alberto Ku</t>
  </si>
  <si>
    <t>https://noticias.canal10.tv/nota/ayuntamiento/policias-acusados-de-detenciones-arbitrarias-2020-01-17</t>
  </si>
  <si>
    <t>Policías acusados de detenciones arbitrarias</t>
  </si>
  <si>
    <t>Cozumel</t>
  </si>
  <si>
    <t>Fue detenido por insultos a los policías, se dan agresiones físicas cuando es montado al vehículo, golpes en la cabeza.</t>
  </si>
  <si>
    <t>Por supuestos insultos a los policías</t>
  </si>
  <si>
    <t>Ariana Varillas</t>
  </si>
  <si>
    <t>https://www.eluniversal.com.mx/estados/abren-queja-por-detencion-de-turistas-en-playa-de-mamitas-en-qroo</t>
  </si>
  <si>
    <t>Abren queja por detención de turistas en playa de Mamitas, en Quintana Roo</t>
  </si>
  <si>
    <t xml:space="preserve">Los hechos fueron videograbados por bañistas, quienes lo subieron a sus redes sociales para evidenciar el abuso de autoridad de los agentes, algunos de ellos cubiertos del rostro y en poder de armas largas. </t>
  </si>
  <si>
    <t>Cancún</t>
  </si>
  <si>
    <t>Playa de Mamitas en Quintana Roo</t>
  </si>
  <si>
    <t xml:space="preserve">Una pareja de turistas se encontraban en playa de Mamitas, acosatdos sobre la arena, sin hacer uso de sillas del local, llegó la Policía turística y solicitó se retiraran, y al ver la negativa, fueron detenidos. </t>
  </si>
  <si>
    <t>No se especifica el motivo</t>
  </si>
  <si>
    <t>Turistas</t>
  </si>
  <si>
    <t>Extranjeros- no especifica</t>
  </si>
  <si>
    <t>No se especifica, pero la Comisión trabajaba en el caso</t>
  </si>
  <si>
    <t>Dirección de Seguridad Pública</t>
  </si>
  <si>
    <t>Policía turística del ayuntamiento</t>
  </si>
  <si>
    <t>Once Noticias</t>
  </si>
  <si>
    <t>Rafael H. Guadarrama</t>
  </si>
  <si>
    <t>https://www.oncenoticias.tv/nota/detencion-arbitraria-en-puerto-morelos-causa-indignacion</t>
  </si>
  <si>
    <t>Detención arbitraria en Puerto Morelos causa indignación</t>
  </si>
  <si>
    <t>Decenas de activistas y ciudadanos comprometidos con el medio ambiente habían acudido la madrugada del viernes para protestar pacíficamente</t>
  </si>
  <si>
    <t>Puerto Morelos</t>
  </si>
  <si>
    <t>Plaza principal del municipio</t>
  </si>
  <si>
    <t>Decenas de activistas y ciudadanos comprometidos con el medio ambiente acudieron la madrugada del viernes a protestar pacíficamente en contra de la remodelación del parque principal de Puerto Morelos, proyecto impulsado por el ayuntamiento y al que se oponen los colonos por considerarlo poco transparente, costoso e innecesario.</t>
  </si>
  <si>
    <t>Protesta por la demolición de un casco histórico</t>
  </si>
  <si>
    <t>Activistas con el medio ambiente (varios pertenecientes al Colectivo Puerto Morales Sustentable)</t>
  </si>
  <si>
    <t>4 hombres 2 mujeres</t>
  </si>
  <si>
    <t>Presidenta municipal de Puerto Morelos</t>
  </si>
  <si>
    <t>Comisión Nacional de DDHH</t>
  </si>
  <si>
    <t>Policias Ministeriales</t>
  </si>
  <si>
    <t>228*</t>
  </si>
  <si>
    <t>Policía de la Secretaría de Seguridad Pública (SSP)</t>
  </si>
  <si>
    <t>total nacional</t>
  </si>
  <si>
    <t>Gendarmería</t>
  </si>
  <si>
    <t>detenidos por</t>
  </si>
  <si>
    <t xml:space="preserve">Policia Estatal </t>
  </si>
  <si>
    <t>Municipal</t>
  </si>
  <si>
    <t>Sin Información</t>
  </si>
  <si>
    <t>% DA x autoridad</t>
  </si>
  <si>
    <t>Ministerial</t>
  </si>
  <si>
    <t>Ministeriales</t>
  </si>
  <si>
    <t>otro</t>
  </si>
  <si>
    <t>municipal</t>
  </si>
  <si>
    <t>estatal</t>
  </si>
  <si>
    <t>federal</t>
  </si>
  <si>
    <t>militares</t>
  </si>
  <si>
    <t>ministeriales</t>
  </si>
  <si>
    <t>subtotal</t>
  </si>
  <si>
    <t>Total #</t>
  </si>
  <si>
    <t>Total %</t>
  </si>
  <si>
    <t xml:space="preserve">Federal </t>
  </si>
  <si>
    <t>16/06/2018</t>
  </si>
  <si>
    <t xml:space="preserve">Regeneración </t>
  </si>
  <si>
    <t>https://regeneracion.mx/detencion-arbitraria-de-periodistas-y-universitarias-en-hidalgo/</t>
  </si>
  <si>
    <t>Detención arbitraria de periodistas y universitarias en Hidalgo</t>
  </si>
  <si>
    <t xml:space="preserve">Policías detienen ilegalmente a tesorera de la Universidad, a periodista Ángeles Vera y Defensora Leyla Chávez; gas lacrimógeno y golpes contra manifestantes </t>
  </si>
  <si>
    <t>un retén sobre la carretera Pachuca-Tulancingo, a la altura de Pachuquilla</t>
  </si>
  <si>
    <t>elementos policiacos le informaron que manejaba una camioneta robada pese a que presentó los documentos correspondientes». Sin embargo en el retén, otro vehículo golpeó su camioneta, situación por la que supuestamente detuvieron a la funcionaria en un operativo que incluyó 15 patrullas, grúas y ambulancias.</t>
  </si>
  <si>
    <t>Subtotal</t>
  </si>
  <si>
    <t>En la mayoría de los casos las personas detenidas eran trasladadas a las instalaciones de la entonces Procuraduría de Justicia estatal, a un espacio con características de gimnasio, donde eran atadas de manos y pies, y sometidas a tortura y vejaciones.</t>
  </si>
  <si>
    <t xml:space="preserve">Varios: Privada Ferrara de la colonia Santa FE (Tijuana); Colonia Rio Tijuana Tercera etapa (Tijuana); Bulevar Díaz Ordaz, en la colonia La Ciénega Sur (Tijuana); Avenida Ejército Nacional en la colonia Tomas Aquino (Tijuana). </t>
  </si>
  <si>
    <t>total</t>
  </si>
  <si>
    <t># Detenciones x autoridad</t>
  </si>
  <si>
    <t>no se contabilizan*</t>
  </si>
  <si>
    <t>*Estas detenciones son registradas por las Comisiones Estatales y Nacional de DDHH. No se suman a este conteo para evitar posibles duplicaciones.</t>
  </si>
  <si>
    <t>Policía Municipal de Benito Juárez</t>
  </si>
  <si>
    <t>Policía Municipal de Cozumel</t>
  </si>
  <si>
    <t>Policía Turística y policía municipal</t>
  </si>
  <si>
    <t>Policía municipal/ Policía Quintana Roo</t>
  </si>
  <si>
    <r>
      <rPr>
        <b/>
        <sz val="11"/>
        <color rgb="FF000000"/>
        <rFont val="Gill Sans MT"/>
        <family val="2"/>
      </rPr>
      <t>METODOLOGÍA PARA EL MONITOREO DE MEDIOS SOBRE CASOS DE DETENCIÓN ARBITRARIA E ILEGAL</t>
    </r>
    <r>
      <rPr>
        <sz val="11"/>
        <color rgb="FF000000"/>
        <rFont val="Gill Sans MT"/>
        <family val="2"/>
      </rPr>
      <t xml:space="preserve">
</t>
    </r>
    <r>
      <rPr>
        <b/>
        <sz val="11"/>
        <color rgb="FF000000"/>
        <rFont val="Gill Sans MT"/>
        <family val="2"/>
      </rPr>
      <t xml:space="preserve">El objetivo de este monitoreo es identificar y contabilizar las notas periodísticas que documenten o describan casos de Detención Arbitraria (DA) en el territorio mexicano. Este ejercicio es de relevancia para el Observatorio Nacional de Detenciones Arbitrarias (ONDA) debido a la ausencia de información pública respecto a cómo ocurren las detenciones por distintas autoridades de seguridad pública </t>
    </r>
    <r>
      <rPr>
        <sz val="11"/>
        <color rgb="FF000000"/>
        <rFont val="Gill Sans MT"/>
        <family val="2"/>
      </rPr>
      <t xml:space="preserve">(policía municipal, estatal, policía federal) ministeriales, gendarmería, militares y otros (cuerpos de seguridad que surgen en periodos o para actividades muy específicas). 
El periodo que reportamos es de mayo de 2018 a junio de 2020 y se limita a un monitoreo de medios digitales. 
Se construyó una base de datos con apartados y categorías para ordenar la información que arrojan las notas. Se compone de 5 apartados:
•	</t>
    </r>
    <r>
      <rPr>
        <b/>
        <sz val="11"/>
        <color rgb="FF000000"/>
        <rFont val="Gill Sans MT"/>
        <family val="2"/>
      </rPr>
      <t xml:space="preserve">Datos generales: </t>
    </r>
    <r>
      <rPr>
        <sz val="11"/>
        <color rgb="FF000000"/>
        <rFont val="Gill Sans MT"/>
        <family val="2"/>
      </rPr>
      <t xml:space="preserve">concentra la fecha de publicación de la nota, nombre del periódico, autoría de la nota, enlace a la noticia, sección en la que se publica, encabezado de la nota y cintillo. 
•	</t>
    </r>
    <r>
      <rPr>
        <b/>
        <sz val="11"/>
        <color rgb="FF000000"/>
        <rFont val="Gill Sans MT"/>
        <family val="2"/>
      </rPr>
      <t>El lugar del suceso:</t>
    </r>
    <r>
      <rPr>
        <sz val="11"/>
        <color rgb="FF000000"/>
        <rFont val="Gill Sans MT"/>
        <family val="2"/>
      </rPr>
      <t xml:space="preserve"> incluye el municipio, estado y una descripción del espacio donde ocurre la DA.  
•	</t>
    </r>
    <r>
      <rPr>
        <b/>
        <sz val="11"/>
        <color rgb="FF000000"/>
        <rFont val="Gill Sans MT"/>
        <family val="2"/>
      </rPr>
      <t>Caso de DA:</t>
    </r>
    <r>
      <rPr>
        <sz val="11"/>
        <color rgb="FF000000"/>
        <rFont val="Gill Sans MT"/>
        <family val="2"/>
      </rPr>
      <t xml:space="preserve"> incluye una breve descripción de los hechos, motivos de la detención, autoridad que ejecutó la DA, forma en la que se nombran a las personas que vivieron la DA (según el medio de comunicación), tipo de violencia ejercida en la detención, número, edad, género de personas detenidas, tipo de violación a derechos humanos (DDHH), lugar de procedencia de las víctimas de DA. 
•	</t>
    </r>
    <r>
      <rPr>
        <b/>
        <sz val="11"/>
        <color rgb="FF000000"/>
        <rFont val="Gill Sans MT"/>
        <family val="2"/>
      </rPr>
      <t>Denuncias:</t>
    </r>
    <r>
      <rPr>
        <sz val="11"/>
        <color rgb="FF000000"/>
        <rFont val="Gill Sans MT"/>
        <family val="2"/>
      </rPr>
      <t xml:space="preserve"> señala si la víctima denunció, a dónde, o si realizó alguna otra acción. 
•	</t>
    </r>
    <r>
      <rPr>
        <b/>
        <sz val="11"/>
        <color rgb="FF000000"/>
        <rFont val="Gill Sans MT"/>
        <family val="2"/>
      </rPr>
      <t xml:space="preserve">Actores involucrados en la DA: </t>
    </r>
    <r>
      <rPr>
        <sz val="11"/>
        <color rgb="FF000000"/>
        <rFont val="Gill Sans MT"/>
        <family val="2"/>
      </rPr>
      <t>señala si otras autoridades están involucradas (gubernamentales, o no gubernamentales). 
•</t>
    </r>
    <r>
      <rPr>
        <b/>
        <sz val="11"/>
        <color rgb="FF000000"/>
        <rFont val="Gill Sans MT"/>
        <family val="2"/>
      </rPr>
      <t xml:space="preserve">	Adicional:</t>
    </r>
    <r>
      <rPr>
        <sz val="11"/>
        <color rgb="FF000000"/>
        <rFont val="Gill Sans MT"/>
        <family val="2"/>
      </rPr>
      <t xml:space="preserve"> el lenguaje visual utilizado en la nota y observaciones de quien realiza el monitoreo. 
De inicio, los medios nacionales que se monitorearon fueron Aristegui Noticias, Animal Político, El Universal, Milenio, por ser los de mayor circulación.
</t>
    </r>
    <r>
      <rPr>
        <b/>
        <sz val="11"/>
        <color rgb="FF000000"/>
        <rFont val="Gill Sans MT"/>
        <family val="2"/>
      </rPr>
      <t>Aclaraciones metodológicas en el monitoreo de medios</t>
    </r>
    <r>
      <rPr>
        <sz val="11"/>
        <color rgb="FF000000"/>
        <rFont val="Gill Sans MT"/>
        <family val="2"/>
      </rPr>
      <t xml:space="preserve">
Los datos que conforman el mapa interactivo se construyeron sumando el número de DA por cada nota (existen notas que documentan más de una víctima en una DA). Mientras que el porcentaje de autoridades que ejecutan la DA se realizó con la suma de todas las autoridades y el promedio por cada una de las que se enuncian. </t>
    </r>
    <r>
      <rPr>
        <b/>
        <sz val="11"/>
        <color rgb="FF000000"/>
        <rFont val="Gill Sans MT"/>
        <family val="2"/>
      </rPr>
      <t xml:space="preserve">
En el proceso de documentar las notas se identificaron algunas limitaciones: 
</t>
    </r>
    <r>
      <rPr>
        <sz val="11"/>
        <color rgb="FF000000"/>
        <rFont val="Gill Sans MT"/>
        <family val="2"/>
      </rPr>
      <t xml:space="preserve">•	En un inicio, cabe señalar que los medios de circulación nacional mantienen información muy centralizada, por lo tanto, se optó por revisar periódicos en cada estado, para identificar casos sobre DA en la prensa (esto permitió pasar de 0 casos a 11 en Hidalgo, por ejemplo). Se encontraron notas que señalan porcentajes o números totales de DA emitidos por autoridades gubernamentales, OSC u organismos descentralizados, estas se incluyeron en la matriz de monitoreo porque son de utilizad para otros procesos del ONDA, pero no se contabilizaron en el número de DA para este monitoreo, es decir, no aparecen en el mapa interactivo. Pues algunas hacen un conteo que incluye otros años (2014 a 2017) y no tienen relación con la temporalidad de este monitoreo. 
•	Algunos medios impresos en línea, en los estados del país, solo muestran los encabezados y cintillos, para consultar información de manera detallada solicitan suscripción, por lo que ese fue una limitante. 
•	Se descartaron algunas notas porque no señalan claramente, como para justificar desde el monitoreo, que el hecho ocurrido se refiere a una DA. 
•	En algunas ocasiones las notas no señalan el género de la persona detenida, en algunas se infiere que refiere a casos de hombres DA, pero en otros se deja la casilla en “no especifica”. 
•	De la misma forma, en algunos casos se habla de una DA a un grupo de personas, aunque al no identificar en número exacto o no poder inferirlo, se contabiliza como 1.
•	Algunas notas son confusas al momento de relatar la información de modo que no se alcanza a distinguir si se refiere a una DA o una DI y esas para evitar problemas metodológicos se omiten.
•	Las casillas con “no especifica” indican que los datos no son proporcionados por la nota y tampoco se pueden inferir. 
•	En la primera etapa se realizó por una persona, y al empatar con la búsqueda en los estados fue dividido entre tres personas, por lo que las metodologías de búsqueda particulares tenían variaciones que pueden reflejar resultados distintos.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</si>
</sst>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d/m/yyyy"/>
    <numFmt numFmtId="165" formatCode="d&quot; de &quot;mmmm\ yyyy"/>
    <numFmt numFmtId="166" formatCode="d&quot; de &quot;mmmm"/>
    <numFmt numFmtId="167" formatCode="dd\-mm\-yyyy"/>
    <numFmt numFmtId="168" formatCode="d\-m\-yyyy"/>
    <numFmt numFmtId="169" formatCode="d&quot; de &quot;mmmm\,\ yyyy"/>
    <numFmt numFmtId="170" formatCode="d\ mmmm"/>
    <numFmt numFmtId="171" formatCode="dd\.mm\.yyyy"/>
    <numFmt numFmtId="172" formatCode="d\ mmmm\ yyyy"/>
  </numFmts>
  <fonts count="63">
    <font>
      <sz val="11"/>
      <color rgb="FF000000"/>
      <name val="Calibri"/>
    </font>
    <font>
      <sz val="11"/>
      <name val="Calibri"/>
    </font>
    <font>
      <sz val="9"/>
      <color indexed="81"/>
      <name val="Tahoma"/>
      <family val="2"/>
    </font>
    <font>
      <b/>
      <sz val="9"/>
      <color indexed="81"/>
      <name val="Tahoma"/>
      <family val="2"/>
    </font>
    <font>
      <sz val="11"/>
      <color rgb="FF000000"/>
      <name val="Calibri"/>
      <family val="2"/>
    </font>
    <font>
      <u/>
      <sz val="11"/>
      <color theme="10"/>
      <name val="Calibri"/>
    </font>
    <font>
      <sz val="11"/>
      <color rgb="FF000000"/>
      <name val="Calibri"/>
    </font>
    <font>
      <sz val="11"/>
      <color rgb="FF000000"/>
      <name val="Arial"/>
      <family val="2"/>
    </font>
    <font>
      <sz val="10"/>
      <color rgb="FF000000"/>
      <name val="Arial"/>
      <family val="2"/>
    </font>
    <font>
      <sz val="10"/>
      <color rgb="FF000000"/>
      <name val="Gill Sans MT"/>
      <family val="2"/>
    </font>
    <font>
      <b/>
      <sz val="10"/>
      <color rgb="FF000000"/>
      <name val="Gill Sans MT"/>
      <family val="2"/>
    </font>
    <font>
      <u/>
      <sz val="10"/>
      <color theme="10"/>
      <name val="Gill Sans MT"/>
      <family val="2"/>
    </font>
    <font>
      <b/>
      <sz val="11"/>
      <color rgb="FF000000"/>
      <name val="Gill Sans MT"/>
      <family val="2"/>
    </font>
    <font>
      <sz val="11"/>
      <color rgb="FF000000"/>
      <name val="Gill Sans MT"/>
      <family val="2"/>
    </font>
    <font>
      <u/>
      <sz val="11"/>
      <color theme="10"/>
      <name val="Gill Sans MT"/>
      <family val="2"/>
    </font>
    <font>
      <sz val="12"/>
      <color rgb="FF000000"/>
      <name val="Gill Sans MT"/>
      <family val="2"/>
    </font>
    <font>
      <sz val="11"/>
      <name val="Gill Sans MT"/>
      <family val="2"/>
    </font>
    <font>
      <u/>
      <sz val="10"/>
      <color rgb="FF0563C1"/>
      <name val="Gill Sans MT"/>
      <family val="2"/>
    </font>
    <font>
      <sz val="10"/>
      <color rgb="FF14181F"/>
      <name val="Gill Sans MT"/>
      <family val="2"/>
    </font>
    <font>
      <sz val="10"/>
      <name val="Gill Sans MT"/>
      <family val="2"/>
    </font>
    <font>
      <b/>
      <sz val="10"/>
      <color rgb="FF200539"/>
      <name val="Gill Sans MT"/>
      <family val="2"/>
    </font>
    <font>
      <u/>
      <sz val="10"/>
      <color rgb="FF000000"/>
      <name val="Gill Sans MT"/>
      <family val="2"/>
    </font>
    <font>
      <sz val="10"/>
      <color rgb="FF333333"/>
      <name val="Gill Sans MT"/>
      <family val="2"/>
    </font>
    <font>
      <b/>
      <sz val="10"/>
      <color rgb="FF333333"/>
      <name val="Gill Sans MT"/>
      <family val="2"/>
    </font>
    <font>
      <sz val="10"/>
      <color rgb="FF272727"/>
      <name val="Gill Sans MT"/>
      <family val="2"/>
    </font>
    <font>
      <u/>
      <sz val="10"/>
      <color rgb="FF0000FF"/>
      <name val="Gill Sans MT"/>
      <family val="2"/>
    </font>
    <font>
      <i/>
      <sz val="10"/>
      <color rgb="FF444444"/>
      <name val="Gill Sans MT"/>
      <family val="2"/>
    </font>
    <font>
      <sz val="10"/>
      <color rgb="FF282828"/>
      <name val="Gill Sans MT"/>
      <family val="2"/>
    </font>
    <font>
      <i/>
      <sz val="10"/>
      <color rgb="FF333333"/>
      <name val="Gill Sans MT"/>
      <family val="2"/>
    </font>
    <font>
      <b/>
      <sz val="11"/>
      <color rgb="FF000000"/>
      <name val="Arial"/>
      <family val="2"/>
    </font>
    <font>
      <sz val="11"/>
      <color rgb="FF030303"/>
      <name val="Gill Sans MT"/>
      <family val="2"/>
    </font>
    <font>
      <u/>
      <sz val="11"/>
      <color theme="10"/>
      <name val="Arial"/>
      <family val="2"/>
    </font>
    <font>
      <b/>
      <sz val="11"/>
      <name val="Gill Sans MT"/>
      <family val="2"/>
    </font>
    <font>
      <b/>
      <i/>
      <sz val="11"/>
      <color rgb="FF000000"/>
      <name val="Gill Sans MT"/>
      <family val="2"/>
    </font>
    <font>
      <b/>
      <sz val="14"/>
      <color rgb="FF000000"/>
      <name val="Gill Sans MT"/>
      <family val="2"/>
    </font>
    <font>
      <b/>
      <sz val="12"/>
      <color rgb="FF000000"/>
      <name val="Gill Sans MT"/>
      <family val="2"/>
    </font>
    <font>
      <sz val="12"/>
      <name val="Gill Sans MT"/>
      <family val="2"/>
    </font>
    <font>
      <b/>
      <sz val="12"/>
      <name val="Gill Sans MT"/>
      <family val="2"/>
    </font>
    <font>
      <u/>
      <sz val="11"/>
      <color rgb="FF0000FF"/>
      <name val="Gill Sans MT"/>
      <family val="2"/>
    </font>
    <font>
      <u/>
      <sz val="11"/>
      <color rgb="FF000000"/>
      <name val="Gill Sans MT"/>
      <family val="2"/>
    </font>
    <font>
      <u/>
      <sz val="11"/>
      <color rgb="FF0563C1"/>
      <name val="Gill Sans MT"/>
      <family val="2"/>
    </font>
    <font>
      <sz val="9"/>
      <color rgb="FF000000"/>
      <name val="Gill Sans MT"/>
      <family val="2"/>
    </font>
    <font>
      <sz val="11"/>
      <color rgb="FF333333"/>
      <name val="Gill Sans MT"/>
      <family val="2"/>
    </font>
    <font>
      <b/>
      <sz val="11"/>
      <color rgb="FF333333"/>
      <name val="Gill Sans MT"/>
      <family val="2"/>
    </font>
    <font>
      <u/>
      <sz val="11"/>
      <name val="Gill Sans MT"/>
      <family val="2"/>
    </font>
    <font>
      <sz val="11"/>
      <color rgb="FF14181F"/>
      <name val="Gill Sans MT"/>
      <family val="2"/>
    </font>
    <font>
      <b/>
      <sz val="11"/>
      <color rgb="FF200539"/>
      <name val="Gill Sans MT"/>
      <family val="2"/>
    </font>
    <font>
      <sz val="10"/>
      <color rgb="FF313131"/>
      <name val="Gill Sans MT"/>
      <family val="2"/>
    </font>
    <font>
      <sz val="11"/>
      <color rgb="FF272727"/>
      <name val="Gill Sans MT"/>
      <family val="2"/>
    </font>
    <font>
      <i/>
      <u/>
      <sz val="11"/>
      <color rgb="FF444444"/>
      <name val="Gill Sans MT"/>
      <family val="2"/>
    </font>
    <font>
      <i/>
      <sz val="11"/>
      <color rgb="FF444444"/>
      <name val="Gill Sans MT"/>
      <family val="2"/>
    </font>
    <font>
      <sz val="11"/>
      <color rgb="FF666666"/>
      <name val="Gill Sans MT"/>
      <family val="2"/>
    </font>
    <font>
      <u/>
      <sz val="10"/>
      <name val="Gill Sans MT"/>
      <family val="2"/>
    </font>
    <font>
      <b/>
      <sz val="10"/>
      <name val="Gill Sans MT"/>
      <family val="2"/>
    </font>
    <font>
      <sz val="11"/>
      <color rgb="FF4A4A4A"/>
      <name val="Gill Sans MT"/>
      <family val="2"/>
    </font>
    <font>
      <b/>
      <sz val="11"/>
      <color rgb="FF383838"/>
      <name val="Gill Sans MT"/>
      <family val="2"/>
    </font>
    <font>
      <i/>
      <sz val="11"/>
      <color rgb="FF000000"/>
      <name val="Gill Sans MT"/>
      <family val="2"/>
    </font>
    <font>
      <i/>
      <sz val="11"/>
      <name val="Gill Sans MT"/>
      <family val="2"/>
    </font>
    <font>
      <b/>
      <i/>
      <sz val="11"/>
      <color rgb="FF000000"/>
      <name val="Calibri"/>
      <family val="2"/>
    </font>
    <font>
      <i/>
      <u/>
      <sz val="11"/>
      <name val="Gill Sans MT"/>
      <family val="2"/>
    </font>
    <font>
      <sz val="9"/>
      <name val="Gill Sans MT"/>
      <family val="2"/>
    </font>
    <font>
      <sz val="11"/>
      <name val="Arial"/>
      <family val="2"/>
    </font>
    <font>
      <b/>
      <i/>
      <sz val="11"/>
      <name val="Gill Sans MT"/>
      <family val="2"/>
    </font>
  </fonts>
  <fills count="18">
    <fill>
      <patternFill patternType="none"/>
    </fill>
    <fill>
      <patternFill patternType="gray125"/>
    </fill>
    <fill>
      <patternFill patternType="solid">
        <fgColor rgb="FFFFFFFF"/>
        <bgColor rgb="FFFFFFFF"/>
      </patternFill>
    </fill>
    <fill>
      <patternFill patternType="solid">
        <fgColor rgb="FFF6F6F4"/>
        <bgColor rgb="FFF6F6F4"/>
      </patternFill>
    </fill>
    <fill>
      <patternFill patternType="solid">
        <fgColor rgb="FFF3F3F3"/>
        <bgColor rgb="FFF3F3F3"/>
      </patternFill>
    </fill>
    <fill>
      <patternFill patternType="solid">
        <fgColor rgb="FFDAC8DA"/>
        <bgColor indexed="64"/>
      </patternFill>
    </fill>
    <fill>
      <patternFill patternType="solid">
        <fgColor theme="9"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2"/>
        <bgColor indexed="64"/>
      </patternFill>
    </fill>
    <fill>
      <patternFill patternType="solid">
        <fgColor theme="0" tint="-4.9989318521683403E-2"/>
        <bgColor rgb="FFD9D9D9"/>
      </patternFill>
    </fill>
    <fill>
      <patternFill patternType="solid">
        <fgColor theme="0" tint="-4.9989318521683403E-2"/>
        <bgColor rgb="FFFFFFFF"/>
      </patternFill>
    </fill>
    <fill>
      <patternFill patternType="solid">
        <fgColor theme="0"/>
        <bgColor rgb="FFFFFFFF"/>
      </patternFill>
    </fill>
    <fill>
      <patternFill patternType="solid">
        <fgColor theme="0"/>
        <bgColor rgb="FFF3F3F3"/>
      </patternFill>
    </fill>
    <fill>
      <patternFill patternType="solid">
        <fgColor theme="0"/>
        <bgColor rgb="FFF6F6F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medium">
        <color rgb="FFCCCCCC"/>
      </left>
      <right style="medium">
        <color rgb="FF000000"/>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4">
    <xf numFmtId="0" fontId="0" fillId="0" borderId="0"/>
    <xf numFmtId="0" fontId="5" fillId="0" borderId="0" applyNumberFormat="0" applyFill="0" applyBorder="0" applyAlignment="0" applyProtection="0"/>
    <xf numFmtId="9" fontId="6" fillId="0" borderId="0" applyFont="0" applyFill="0" applyBorder="0" applyAlignment="0" applyProtection="0"/>
    <xf numFmtId="43" fontId="6" fillId="0" borderId="0" applyFont="0" applyFill="0" applyBorder="0" applyAlignment="0" applyProtection="0"/>
  </cellStyleXfs>
  <cellXfs count="434">
    <xf numFmtId="0" fontId="0" fillId="0" borderId="0" xfId="0" applyFont="1" applyAlignment="1"/>
    <xf numFmtId="0" fontId="1" fillId="0" borderId="0" xfId="0" applyFont="1" applyAlignment="1"/>
    <xf numFmtId="0" fontId="0" fillId="0" borderId="0" xfId="0" applyFont="1" applyAlignment="1"/>
    <xf numFmtId="0" fontId="0" fillId="7" borderId="6" xfId="0" applyFont="1" applyFill="1" applyBorder="1" applyAlignment="1"/>
    <xf numFmtId="0" fontId="4" fillId="0" borderId="0" xfId="0" applyFont="1" applyAlignment="1"/>
    <xf numFmtId="0" fontId="4" fillId="0" borderId="0" xfId="0" applyFont="1" applyFill="1" applyBorder="1" applyAlignment="1"/>
    <xf numFmtId="0" fontId="0" fillId="0" borderId="0" xfId="0" applyFont="1" applyFill="1" applyBorder="1" applyAlignment="1"/>
    <xf numFmtId="0" fontId="8" fillId="0" borderId="6" xfId="0" applyFont="1" applyBorder="1" applyAlignment="1">
      <alignment horizontal="center" wrapText="1"/>
    </xf>
    <xf numFmtId="0" fontId="0" fillId="0" borderId="0" xfId="0" applyFill="1" applyAlignment="1">
      <alignment horizontal="center" wrapText="1"/>
    </xf>
    <xf numFmtId="0" fontId="9" fillId="0" borderId="6" xfId="0" applyFont="1" applyBorder="1" applyAlignment="1">
      <alignment horizontal="center" wrapText="1"/>
    </xf>
    <xf numFmtId="167" fontId="9" fillId="0" borderId="6" xfId="0" applyNumberFormat="1" applyFont="1" applyBorder="1" applyAlignment="1">
      <alignment horizontal="center" wrapText="1"/>
    </xf>
    <xf numFmtId="0" fontId="10" fillId="0" borderId="6" xfId="0" applyFont="1" applyBorder="1" applyAlignment="1">
      <alignment horizontal="center" wrapText="1"/>
    </xf>
    <xf numFmtId="0" fontId="11" fillId="0" borderId="6" xfId="1" applyFont="1" applyBorder="1" applyAlignment="1">
      <alignment horizontal="center" wrapText="1"/>
    </xf>
    <xf numFmtId="14" fontId="9" fillId="0" borderId="6" xfId="0" applyNumberFormat="1" applyFont="1" applyBorder="1" applyAlignment="1">
      <alignment horizontal="center" wrapText="1"/>
    </xf>
    <xf numFmtId="0" fontId="9" fillId="0" borderId="6" xfId="0" applyFont="1" applyFill="1" applyBorder="1" applyAlignment="1">
      <alignment horizontal="center" wrapText="1"/>
    </xf>
    <xf numFmtId="0" fontId="12" fillId="0" borderId="6" xfId="0" applyFont="1" applyFill="1" applyBorder="1" applyAlignment="1">
      <alignment horizontal="center" wrapText="1"/>
    </xf>
    <xf numFmtId="0" fontId="13" fillId="0" borderId="6" xfId="0" applyFont="1" applyFill="1" applyBorder="1" applyAlignment="1">
      <alignment horizontal="center" wrapText="1"/>
    </xf>
    <xf numFmtId="14" fontId="13" fillId="0" borderId="6" xfId="0" applyNumberFormat="1" applyFont="1" applyFill="1" applyBorder="1" applyAlignment="1">
      <alignment horizontal="center" wrapText="1"/>
    </xf>
    <xf numFmtId="0" fontId="14" fillId="0" borderId="6" xfId="1" applyFont="1" applyFill="1" applyBorder="1" applyAlignment="1">
      <alignment horizontal="center" wrapText="1"/>
    </xf>
    <xf numFmtId="0" fontId="15" fillId="0" borderId="6" xfId="0" applyFont="1" applyFill="1" applyBorder="1" applyAlignment="1">
      <alignment horizontal="center" wrapText="1"/>
    </xf>
    <xf numFmtId="0" fontId="16" fillId="0" borderId="6" xfId="0" applyFont="1" applyFill="1" applyBorder="1" applyAlignment="1">
      <alignment horizontal="center" wrapText="1"/>
    </xf>
    <xf numFmtId="0" fontId="10" fillId="2" borderId="6" xfId="0" applyFont="1" applyFill="1" applyBorder="1" applyAlignment="1">
      <alignment horizontal="center" wrapText="1"/>
    </xf>
    <xf numFmtId="0" fontId="9" fillId="0" borderId="6" xfId="0" applyFont="1" applyBorder="1" applyAlignment="1">
      <alignment horizontal="center" vertical="center" wrapText="1"/>
    </xf>
    <xf numFmtId="0" fontId="17" fillId="0" borderId="6" xfId="0" applyFont="1" applyBorder="1" applyAlignment="1">
      <alignment horizontal="center" wrapText="1"/>
    </xf>
    <xf numFmtId="0" fontId="18" fillId="0" borderId="6" xfId="0" applyFont="1" applyBorder="1" applyAlignment="1">
      <alignment horizontal="center" vertical="center" wrapText="1"/>
    </xf>
    <xf numFmtId="0" fontId="19" fillId="0" borderId="6" xfId="0" applyFont="1" applyBorder="1" applyAlignment="1">
      <alignment horizontal="center" wrapText="1"/>
    </xf>
    <xf numFmtId="0" fontId="9" fillId="2" borderId="6" xfId="0" applyFont="1" applyFill="1" applyBorder="1" applyAlignment="1">
      <alignment horizontal="center" wrapText="1"/>
    </xf>
    <xf numFmtId="16" fontId="9" fillId="0" borderId="6" xfId="0" applyNumberFormat="1" applyFont="1" applyBorder="1" applyAlignment="1">
      <alignment horizontal="center" wrapText="1"/>
    </xf>
    <xf numFmtId="0" fontId="20" fillId="0" borderId="6" xfId="0" applyFont="1" applyBorder="1" applyAlignment="1">
      <alignment horizontal="center" wrapText="1"/>
    </xf>
    <xf numFmtId="0" fontId="21" fillId="0" borderId="6" xfId="0" applyFont="1" applyBorder="1" applyAlignment="1">
      <alignment horizontal="center" wrapText="1"/>
    </xf>
    <xf numFmtId="164" fontId="9" fillId="0" borderId="6" xfId="0" applyNumberFormat="1" applyFont="1" applyBorder="1" applyAlignment="1">
      <alignment horizontal="center" wrapText="1"/>
    </xf>
    <xf numFmtId="0" fontId="22" fillId="0" borderId="6" xfId="0" applyFont="1" applyBorder="1" applyAlignment="1">
      <alignment horizontal="center" wrapText="1"/>
    </xf>
    <xf numFmtId="0" fontId="23" fillId="0" borderId="6" xfId="0" applyFont="1" applyBorder="1" applyAlignment="1">
      <alignment horizontal="center" wrapText="1"/>
    </xf>
    <xf numFmtId="0" fontId="24" fillId="2" borderId="6" xfId="0" applyFont="1" applyFill="1" applyBorder="1" applyAlignment="1">
      <alignment horizontal="center" wrapText="1"/>
    </xf>
    <xf numFmtId="0" fontId="10" fillId="0" borderId="6" xfId="0" applyFont="1" applyFill="1" applyBorder="1" applyAlignment="1">
      <alignment horizontal="center" wrapText="1"/>
    </xf>
    <xf numFmtId="0" fontId="25" fillId="0" borderId="6" xfId="0" applyFont="1" applyBorder="1" applyAlignment="1">
      <alignment horizontal="center" wrapText="1"/>
    </xf>
    <xf numFmtId="0" fontId="26" fillId="2" borderId="6" xfId="0" applyFont="1" applyFill="1" applyBorder="1" applyAlignment="1">
      <alignment horizontal="center" wrapText="1"/>
    </xf>
    <xf numFmtId="0" fontId="27" fillId="2" borderId="6" xfId="0" applyFont="1" applyFill="1" applyBorder="1" applyAlignment="1">
      <alignment horizontal="center" wrapText="1"/>
    </xf>
    <xf numFmtId="0" fontId="28" fillId="0" borderId="6" xfId="0" applyFont="1" applyBorder="1" applyAlignment="1">
      <alignment horizontal="center" wrapText="1"/>
    </xf>
    <xf numFmtId="0" fontId="19" fillId="0" borderId="6" xfId="0" applyFont="1" applyFill="1" applyBorder="1" applyAlignment="1">
      <alignment horizontal="center" wrapText="1"/>
    </xf>
    <xf numFmtId="0" fontId="29" fillId="0" borderId="6" xfId="0" applyFont="1" applyBorder="1" applyAlignment="1">
      <alignment horizontal="center" wrapText="1"/>
    </xf>
    <xf numFmtId="0" fontId="9" fillId="0" borderId="6" xfId="0" applyFont="1" applyBorder="1" applyAlignment="1">
      <alignment horizontal="center"/>
    </xf>
    <xf numFmtId="14" fontId="9" fillId="0" borderId="6" xfId="0" applyNumberFormat="1" applyFont="1" applyBorder="1" applyAlignment="1">
      <alignment horizontal="center"/>
    </xf>
    <xf numFmtId="0" fontId="14" fillId="0" borderId="6" xfId="1" applyFont="1" applyBorder="1" applyAlignment="1">
      <alignment horizontal="center" wrapText="1"/>
    </xf>
    <xf numFmtId="0" fontId="9" fillId="0" borderId="9" xfId="0" applyFont="1" applyBorder="1" applyAlignment="1">
      <alignment horizontal="center" wrapText="1"/>
    </xf>
    <xf numFmtId="0" fontId="9" fillId="0" borderId="0" xfId="0" applyFont="1" applyBorder="1" applyAlignment="1">
      <alignment horizontal="center"/>
    </xf>
    <xf numFmtId="0" fontId="0" fillId="0" borderId="0" xfId="0" applyFont="1" applyBorder="1" applyAlignment="1"/>
    <xf numFmtId="0" fontId="0" fillId="0" borderId="0" xfId="0" applyFont="1" applyAlignment="1">
      <alignment wrapText="1"/>
    </xf>
    <xf numFmtId="0" fontId="7" fillId="0" borderId="6" xfId="0" applyFont="1" applyBorder="1" applyAlignment="1">
      <alignment horizontal="center"/>
    </xf>
    <xf numFmtId="14" fontId="7" fillId="0" borderId="6" xfId="0" applyNumberFormat="1" applyFont="1" applyBorder="1" applyAlignment="1">
      <alignment horizontal="center"/>
    </xf>
    <xf numFmtId="0" fontId="7" fillId="0" borderId="6" xfId="0" applyFont="1" applyBorder="1" applyAlignment="1">
      <alignment horizontal="center" wrapText="1"/>
    </xf>
    <xf numFmtId="0" fontId="31" fillId="0" borderId="6" xfId="1" applyFont="1" applyBorder="1" applyAlignment="1">
      <alignment horizontal="center" wrapText="1"/>
    </xf>
    <xf numFmtId="0" fontId="0" fillId="0" borderId="6" xfId="0" applyFont="1" applyBorder="1" applyAlignment="1"/>
    <xf numFmtId="0" fontId="0" fillId="0" borderId="6" xfId="0" applyFont="1" applyFill="1" applyBorder="1" applyAlignment="1"/>
    <xf numFmtId="9" fontId="0" fillId="0" borderId="0" xfId="2" applyFont="1" applyAlignment="1"/>
    <xf numFmtId="0" fontId="4" fillId="0" borderId="0" xfId="0" applyFont="1" applyBorder="1" applyAlignment="1"/>
    <xf numFmtId="0" fontId="0" fillId="0" borderId="0" xfId="0" applyFont="1" applyBorder="1" applyAlignment="1">
      <alignment horizontal="center"/>
    </xf>
    <xf numFmtId="0" fontId="0" fillId="0" borderId="9" xfId="0" applyFont="1" applyBorder="1" applyAlignment="1"/>
    <xf numFmtId="0" fontId="4" fillId="0" borderId="6" xfId="0" applyFont="1" applyFill="1" applyBorder="1" applyAlignment="1"/>
    <xf numFmtId="0" fontId="0" fillId="5" borderId="0" xfId="0" applyFont="1" applyFill="1" applyAlignment="1"/>
    <xf numFmtId="9" fontId="0" fillId="0" borderId="0" xfId="0" applyNumberFormat="1" applyFont="1" applyBorder="1" applyAlignment="1"/>
    <xf numFmtId="9" fontId="0" fillId="0" borderId="0" xfId="2" applyFont="1" applyBorder="1" applyAlignment="1"/>
    <xf numFmtId="0" fontId="0" fillId="7" borderId="0" xfId="0" applyFont="1" applyFill="1" applyBorder="1" applyAlignment="1"/>
    <xf numFmtId="9" fontId="0" fillId="7" borderId="0" xfId="2" applyFont="1" applyFill="1" applyBorder="1" applyAlignment="1"/>
    <xf numFmtId="0" fontId="13" fillId="0" borderId="9" xfId="0" applyFont="1" applyFill="1" applyBorder="1" applyAlignment="1">
      <alignment horizontal="center" wrapText="1"/>
    </xf>
    <xf numFmtId="0" fontId="30" fillId="0" borderId="9" xfId="0" applyFont="1" applyBorder="1" applyAlignment="1">
      <alignment horizontal="center" wrapText="1"/>
    </xf>
    <xf numFmtId="0" fontId="29" fillId="0" borderId="9" xfId="0" applyFont="1" applyBorder="1" applyAlignment="1">
      <alignment horizontal="center" wrapText="1"/>
    </xf>
    <xf numFmtId="0" fontId="13" fillId="0" borderId="0" xfId="0" applyFont="1" applyAlignment="1">
      <alignment wrapText="1"/>
    </xf>
    <xf numFmtId="0" fontId="13" fillId="0" borderId="0" xfId="0" applyFont="1" applyAlignment="1">
      <alignment horizontal="center" wrapText="1"/>
    </xf>
    <xf numFmtId="0" fontId="13" fillId="2" borderId="1" xfId="0" applyFont="1" applyFill="1" applyBorder="1" applyAlignment="1">
      <alignment horizontal="center" wrapText="1"/>
    </xf>
    <xf numFmtId="0" fontId="13" fillId="0" borderId="1" xfId="0" applyFont="1" applyBorder="1" applyAlignment="1">
      <alignment horizontal="center" wrapText="1"/>
    </xf>
    <xf numFmtId="0" fontId="13" fillId="0" borderId="0" xfId="0" applyFont="1" applyFill="1" applyAlignment="1">
      <alignment horizontal="center" wrapText="1"/>
    </xf>
    <xf numFmtId="0" fontId="13" fillId="8" borderId="6" xfId="0" applyFont="1" applyFill="1" applyBorder="1" applyAlignment="1">
      <alignment horizontal="center" wrapText="1"/>
    </xf>
    <xf numFmtId="14" fontId="13" fillId="8" borderId="6" xfId="0" applyNumberFormat="1" applyFont="1" applyFill="1" applyBorder="1" applyAlignment="1">
      <alignment horizontal="center" wrapText="1"/>
    </xf>
    <xf numFmtId="0" fontId="14" fillId="8" borderId="6" xfId="1" applyFont="1" applyFill="1" applyBorder="1" applyAlignment="1">
      <alignment horizontal="center" wrapText="1"/>
    </xf>
    <xf numFmtId="0" fontId="32" fillId="0" borderId="6" xfId="0" applyFont="1" applyFill="1" applyBorder="1" applyAlignment="1">
      <alignment horizontal="center" wrapText="1"/>
    </xf>
    <xf numFmtId="0" fontId="0" fillId="5" borderId="6" xfId="0" applyFont="1" applyFill="1" applyBorder="1" applyAlignment="1"/>
    <xf numFmtId="0" fontId="0" fillId="0" borderId="0" xfId="0" applyFont="1" applyAlignment="1">
      <alignment horizontal="center"/>
    </xf>
    <xf numFmtId="0" fontId="13" fillId="0" borderId="0" xfId="0" applyFont="1" applyAlignment="1">
      <alignment horizontal="center"/>
    </xf>
    <xf numFmtId="0" fontId="13" fillId="5" borderId="0" xfId="0" applyFont="1" applyFill="1" applyAlignment="1">
      <alignment horizontal="center"/>
    </xf>
    <xf numFmtId="0" fontId="13" fillId="5" borderId="6" xfId="0" applyFont="1" applyFill="1" applyBorder="1" applyAlignment="1">
      <alignment horizontal="center"/>
    </xf>
    <xf numFmtId="0" fontId="13" fillId="7" borderId="6" xfId="0" applyFont="1" applyFill="1" applyBorder="1" applyAlignment="1">
      <alignment horizontal="center"/>
    </xf>
    <xf numFmtId="9" fontId="13" fillId="7" borderId="6" xfId="2" applyFont="1" applyFill="1" applyBorder="1" applyAlignment="1">
      <alignment horizontal="center"/>
    </xf>
    <xf numFmtId="0" fontId="12" fillId="5" borderId="6" xfId="0" applyFont="1" applyFill="1" applyBorder="1" applyAlignment="1">
      <alignment horizontal="center"/>
    </xf>
    <xf numFmtId="0" fontId="33" fillId="5" borderId="6" xfId="0" applyFont="1" applyFill="1" applyBorder="1" applyAlignment="1">
      <alignment horizontal="center"/>
    </xf>
    <xf numFmtId="0" fontId="33" fillId="7" borderId="6" xfId="0" applyFont="1" applyFill="1" applyBorder="1" applyAlignment="1">
      <alignment horizontal="center"/>
    </xf>
    <xf numFmtId="0" fontId="9" fillId="5" borderId="0" xfId="0" applyFont="1" applyFill="1" applyAlignment="1">
      <alignment horizontal="center"/>
    </xf>
    <xf numFmtId="0" fontId="34" fillId="5" borderId="6" xfId="0" applyFont="1" applyFill="1" applyBorder="1" applyAlignment="1">
      <alignment horizontal="center"/>
    </xf>
    <xf numFmtId="0" fontId="35" fillId="0" borderId="6" xfId="0" applyFont="1" applyFill="1" applyBorder="1" applyAlignment="1">
      <alignment horizontal="center" wrapText="1"/>
    </xf>
    <xf numFmtId="0" fontId="37" fillId="0" borderId="6" xfId="0" applyFont="1" applyFill="1" applyBorder="1" applyAlignment="1">
      <alignment horizontal="center" wrapText="1"/>
    </xf>
    <xf numFmtId="0" fontId="35" fillId="10" borderId="6" xfId="0" applyFont="1" applyFill="1" applyBorder="1" applyAlignment="1">
      <alignment horizontal="center" wrapText="1"/>
    </xf>
    <xf numFmtId="0" fontId="37" fillId="10" borderId="6" xfId="0" applyFont="1" applyFill="1" applyBorder="1" applyAlignment="1">
      <alignment horizontal="center" wrapText="1"/>
    </xf>
    <xf numFmtId="0" fontId="16" fillId="0" borderId="0" xfId="0" applyFont="1" applyAlignment="1">
      <alignment wrapText="1"/>
    </xf>
    <xf numFmtId="0" fontId="13" fillId="0" borderId="0" xfId="0" applyFont="1" applyAlignment="1"/>
    <xf numFmtId="0" fontId="13" fillId="0" borderId="11" xfId="0" applyFont="1" applyFill="1" applyBorder="1" applyAlignment="1"/>
    <xf numFmtId="9" fontId="13" fillId="0" borderId="0" xfId="2" applyFont="1" applyAlignment="1"/>
    <xf numFmtId="0" fontId="13" fillId="5" borderId="0" xfId="0" applyFont="1" applyFill="1" applyAlignment="1"/>
    <xf numFmtId="0" fontId="13" fillId="0" borderId="0" xfId="0" applyFont="1" applyFill="1" applyBorder="1" applyAlignment="1"/>
    <xf numFmtId="0" fontId="13" fillId="0" borderId="0" xfId="0" applyFont="1" applyBorder="1" applyAlignment="1"/>
    <xf numFmtId="9" fontId="13" fillId="0" borderId="0" xfId="0" applyNumberFormat="1" applyFont="1" applyBorder="1" applyAlignment="1"/>
    <xf numFmtId="0" fontId="32" fillId="10" borderId="6" xfId="0" applyFont="1" applyFill="1" applyBorder="1" applyAlignment="1">
      <alignment horizontal="center" wrapText="1"/>
    </xf>
    <xf numFmtId="0" fontId="13" fillId="0" borderId="6" xfId="0" applyFont="1" applyBorder="1" applyAlignment="1">
      <alignment wrapText="1"/>
    </xf>
    <xf numFmtId="0" fontId="16" fillId="0" borderId="6" xfId="0" applyFont="1" applyBorder="1" applyAlignment="1">
      <alignment wrapText="1"/>
    </xf>
    <xf numFmtId="0" fontId="13" fillId="0" borderId="6" xfId="0" applyFont="1" applyBorder="1" applyAlignment="1">
      <alignment horizontal="center" wrapText="1"/>
    </xf>
    <xf numFmtId="14" fontId="13" fillId="0" borderId="6" xfId="0" applyNumberFormat="1" applyFont="1" applyBorder="1" applyAlignment="1">
      <alignment horizontal="center" wrapText="1"/>
    </xf>
    <xf numFmtId="0" fontId="12" fillId="0" borderId="6" xfId="0" applyFont="1" applyBorder="1" applyAlignment="1">
      <alignment horizontal="center" wrapText="1"/>
    </xf>
    <xf numFmtId="0" fontId="13" fillId="0" borderId="6" xfId="0" applyFont="1" applyBorder="1" applyAlignment="1">
      <alignment horizontal="center" vertical="center" wrapText="1"/>
    </xf>
    <xf numFmtId="0" fontId="40" fillId="0" borderId="6" xfId="0" applyFont="1" applyBorder="1" applyAlignment="1">
      <alignment horizontal="center" wrapText="1"/>
    </xf>
    <xf numFmtId="0" fontId="42" fillId="0" borderId="6" xfId="0" applyFont="1" applyBorder="1" applyAlignment="1">
      <alignment horizontal="center" wrapText="1"/>
    </xf>
    <xf numFmtId="0" fontId="14" fillId="0" borderId="6" xfId="1" applyFont="1" applyBorder="1" applyAlignment="1">
      <alignment horizontal="center" vertical="center" wrapText="1"/>
    </xf>
    <xf numFmtId="0" fontId="16" fillId="8" borderId="6" xfId="0" applyFont="1" applyFill="1" applyBorder="1" applyAlignment="1">
      <alignment horizontal="center" wrapText="1"/>
    </xf>
    <xf numFmtId="0" fontId="16" fillId="0" borderId="6" xfId="0" applyFont="1" applyBorder="1" applyAlignment="1">
      <alignment horizontal="center" wrapText="1"/>
    </xf>
    <xf numFmtId="14" fontId="16" fillId="0" borderId="6" xfId="0" applyNumberFormat="1" applyFont="1" applyBorder="1" applyAlignment="1">
      <alignment horizontal="center" wrapText="1"/>
    </xf>
    <xf numFmtId="0" fontId="32" fillId="0" borderId="6" xfId="0" applyFont="1" applyBorder="1" applyAlignment="1">
      <alignment horizontal="center" wrapText="1"/>
    </xf>
    <xf numFmtId="0" fontId="44" fillId="0" borderId="6" xfId="1" applyFont="1" applyBorder="1" applyAlignment="1">
      <alignment horizontal="center" wrapText="1"/>
    </xf>
    <xf numFmtId="0" fontId="16" fillId="0" borderId="6" xfId="0" applyFont="1" applyBorder="1" applyAlignment="1">
      <alignment horizontal="center" vertical="center" wrapText="1"/>
    </xf>
    <xf numFmtId="0" fontId="44" fillId="0" borderId="6" xfId="0" applyFont="1" applyBorder="1" applyAlignment="1">
      <alignment horizontal="center" wrapText="1"/>
    </xf>
    <xf numFmtId="0" fontId="44" fillId="0" borderId="6" xfId="1" applyFont="1" applyBorder="1" applyAlignment="1">
      <alignment horizontal="center" vertical="center" wrapText="1"/>
    </xf>
    <xf numFmtId="0" fontId="16" fillId="11" borderId="6" xfId="0" applyFont="1" applyFill="1" applyBorder="1" applyAlignment="1">
      <alignment horizontal="center" wrapText="1"/>
    </xf>
    <xf numFmtId="0" fontId="32" fillId="2" borderId="6" xfId="0" applyFont="1" applyFill="1" applyBorder="1" applyAlignment="1">
      <alignment horizontal="center" wrapText="1"/>
    </xf>
    <xf numFmtId="164" fontId="16" fillId="0" borderId="6" xfId="0" applyNumberFormat="1" applyFont="1" applyBorder="1" applyAlignment="1">
      <alignment horizontal="center" wrapText="1"/>
    </xf>
    <xf numFmtId="0" fontId="16" fillId="2" borderId="6" xfId="0" applyFont="1" applyFill="1" applyBorder="1" applyAlignment="1">
      <alignment horizontal="center" wrapText="1"/>
    </xf>
    <xf numFmtId="15" fontId="16" fillId="0" borderId="6" xfId="0" applyNumberFormat="1" applyFont="1" applyBorder="1" applyAlignment="1">
      <alignment horizontal="center" wrapText="1"/>
    </xf>
    <xf numFmtId="0" fontId="0" fillId="0" borderId="0" xfId="0" applyFont="1" applyFill="1" applyAlignment="1"/>
    <xf numFmtId="14" fontId="16" fillId="0" borderId="6" xfId="0" applyNumberFormat="1" applyFont="1" applyFill="1" applyBorder="1" applyAlignment="1">
      <alignment horizontal="center" wrapText="1"/>
    </xf>
    <xf numFmtId="0" fontId="44" fillId="0" borderId="6" xfId="1" applyFont="1" applyFill="1" applyBorder="1" applyAlignment="1">
      <alignment horizontal="center" wrapText="1"/>
    </xf>
    <xf numFmtId="14" fontId="16" fillId="8" borderId="6" xfId="0" applyNumberFormat="1" applyFont="1" applyFill="1" applyBorder="1" applyAlignment="1">
      <alignment horizontal="center" wrapText="1"/>
    </xf>
    <xf numFmtId="0" fontId="32" fillId="8" borderId="6" xfId="0" applyFont="1" applyFill="1" applyBorder="1" applyAlignment="1">
      <alignment horizontal="center" wrapText="1"/>
    </xf>
    <xf numFmtId="0" fontId="44" fillId="8" borderId="6" xfId="1" applyFont="1" applyFill="1" applyBorder="1" applyAlignment="1">
      <alignment horizontal="center" wrapText="1"/>
    </xf>
    <xf numFmtId="0" fontId="16" fillId="8" borderId="6" xfId="0" applyFont="1" applyFill="1" applyBorder="1" applyAlignment="1">
      <alignment horizontal="center" vertical="center" wrapText="1"/>
    </xf>
    <xf numFmtId="0" fontId="16" fillId="12" borderId="6" xfId="0" applyFont="1" applyFill="1" applyBorder="1" applyAlignment="1">
      <alignment horizontal="center" wrapText="1"/>
    </xf>
    <xf numFmtId="14" fontId="16" fillId="12" borderId="6" xfId="0" applyNumberFormat="1" applyFont="1" applyFill="1" applyBorder="1" applyAlignment="1">
      <alignment horizontal="center" wrapText="1"/>
    </xf>
    <xf numFmtId="0" fontId="32" fillId="12" borderId="6" xfId="0" applyFont="1" applyFill="1" applyBorder="1" applyAlignment="1">
      <alignment horizontal="center" wrapText="1"/>
    </xf>
    <xf numFmtId="0" fontId="44" fillId="12" borderId="6" xfId="1" applyFont="1" applyFill="1" applyBorder="1" applyAlignment="1">
      <alignment horizontal="center" wrapText="1"/>
    </xf>
    <xf numFmtId="0" fontId="16" fillId="12" borderId="6" xfId="0" applyFont="1" applyFill="1" applyBorder="1" applyAlignment="1">
      <alignment horizontal="center" vertical="center" wrapText="1"/>
    </xf>
    <xf numFmtId="0" fontId="11" fillId="0" borderId="0" xfId="1" applyFont="1" applyAlignment="1">
      <alignment horizontal="center" wrapText="1"/>
    </xf>
    <xf numFmtId="14" fontId="19" fillId="0" borderId="6" xfId="0" applyNumberFormat="1" applyFont="1" applyBorder="1" applyAlignment="1">
      <alignment horizontal="center" wrapText="1"/>
    </xf>
    <xf numFmtId="0" fontId="52" fillId="0" borderId="6" xfId="1" applyFont="1" applyBorder="1" applyAlignment="1">
      <alignment horizontal="center" wrapText="1"/>
    </xf>
    <xf numFmtId="0" fontId="19" fillId="0" borderId="9" xfId="0" applyFont="1" applyBorder="1" applyAlignment="1">
      <alignment horizontal="center" wrapText="1"/>
    </xf>
    <xf numFmtId="14" fontId="13" fillId="0" borderId="6" xfId="0" applyNumberFormat="1" applyFont="1" applyBorder="1" applyAlignment="1">
      <alignment horizontal="center"/>
    </xf>
    <xf numFmtId="0" fontId="13" fillId="0" borderId="6" xfId="0" applyFont="1" applyBorder="1" applyAlignment="1">
      <alignment horizontal="center"/>
    </xf>
    <xf numFmtId="0" fontId="22" fillId="0" borderId="6" xfId="0" applyFont="1" applyBorder="1" applyAlignment="1">
      <alignment horizontal="center" vertical="center" wrapText="1"/>
    </xf>
    <xf numFmtId="0" fontId="13" fillId="0" borderId="6" xfId="0" applyFont="1" applyBorder="1" applyAlignment="1"/>
    <xf numFmtId="0" fontId="13" fillId="0" borderId="6" xfId="0" applyFont="1" applyFill="1" applyBorder="1" applyAlignment="1"/>
    <xf numFmtId="0" fontId="13" fillId="7" borderId="6" xfId="0" applyFont="1" applyFill="1" applyBorder="1" applyAlignment="1"/>
    <xf numFmtId="0" fontId="13" fillId="0" borderId="6" xfId="0" applyFont="1" applyFill="1" applyBorder="1" applyAlignment="1">
      <alignment wrapText="1"/>
    </xf>
    <xf numFmtId="0" fontId="13" fillId="7" borderId="6" xfId="0" applyFont="1" applyFill="1" applyBorder="1" applyAlignment="1">
      <alignment wrapText="1"/>
    </xf>
    <xf numFmtId="0" fontId="13" fillId="0" borderId="0" xfId="0" applyFont="1" applyFill="1" applyAlignment="1"/>
    <xf numFmtId="0" fontId="13" fillId="7" borderId="0" xfId="0" applyFont="1" applyFill="1" applyAlignment="1"/>
    <xf numFmtId="167" fontId="13" fillId="0" borderId="6" xfId="0" applyNumberFormat="1" applyFont="1" applyBorder="1" applyAlignment="1">
      <alignment horizontal="center" wrapText="1"/>
    </xf>
    <xf numFmtId="0" fontId="13" fillId="0" borderId="9" xfId="0" applyFont="1" applyBorder="1" applyAlignment="1">
      <alignment horizontal="center" wrapText="1"/>
    </xf>
    <xf numFmtId="0" fontId="16" fillId="0" borderId="9" xfId="0" applyFont="1" applyBorder="1" applyAlignment="1">
      <alignment horizontal="center" wrapText="1"/>
    </xf>
    <xf numFmtId="0" fontId="15" fillId="0" borderId="0" xfId="0" applyFont="1" applyFill="1" applyAlignment="1">
      <alignment horizontal="center" wrapText="1"/>
    </xf>
    <xf numFmtId="0" fontId="12" fillId="2" borderId="6" xfId="0" applyFont="1" applyFill="1" applyBorder="1" applyAlignment="1">
      <alignment horizontal="center" wrapText="1"/>
    </xf>
    <xf numFmtId="0" fontId="13" fillId="6" borderId="6" xfId="0" applyFont="1" applyFill="1" applyBorder="1" applyAlignment="1">
      <alignment wrapText="1"/>
    </xf>
    <xf numFmtId="0" fontId="12" fillId="2" borderId="1" xfId="0" applyFont="1" applyFill="1" applyBorder="1" applyAlignment="1">
      <alignment horizontal="center" wrapText="1"/>
    </xf>
    <xf numFmtId="0" fontId="12" fillId="4" borderId="6" xfId="0" applyFont="1" applyFill="1" applyBorder="1" applyAlignment="1">
      <alignment horizontal="center" wrapText="1"/>
    </xf>
    <xf numFmtId="0" fontId="39" fillId="0" borderId="6" xfId="0" applyFont="1" applyBorder="1" applyAlignment="1">
      <alignment horizontal="center" wrapText="1"/>
    </xf>
    <xf numFmtId="165" fontId="13" fillId="0" borderId="6" xfId="0" applyNumberFormat="1" applyFont="1" applyBorder="1" applyAlignment="1">
      <alignment horizontal="center" wrapText="1"/>
    </xf>
    <xf numFmtId="0" fontId="38" fillId="0" borderId="6" xfId="0" applyFont="1" applyBorder="1" applyAlignment="1">
      <alignment horizontal="center" wrapText="1"/>
    </xf>
    <xf numFmtId="0" fontId="43" fillId="0" borderId="6" xfId="0" applyFont="1" applyBorder="1" applyAlignment="1">
      <alignment horizontal="center" wrapText="1"/>
    </xf>
    <xf numFmtId="0" fontId="42" fillId="2" borderId="6" xfId="0" applyFont="1" applyFill="1" applyBorder="1" applyAlignment="1">
      <alignment horizontal="center" wrapText="1"/>
    </xf>
    <xf numFmtId="0" fontId="13" fillId="2" borderId="6" xfId="0" applyFont="1" applyFill="1" applyBorder="1" applyAlignment="1">
      <alignment horizontal="center" wrapText="1"/>
    </xf>
    <xf numFmtId="0" fontId="48" fillId="2" borderId="6" xfId="0" applyFont="1" applyFill="1" applyBorder="1" applyAlignment="1">
      <alignment horizontal="center" wrapText="1"/>
    </xf>
    <xf numFmtId="0" fontId="51" fillId="2" borderId="6" xfId="0" applyFont="1" applyFill="1" applyBorder="1" applyAlignment="1">
      <alignment horizontal="center" wrapText="1"/>
    </xf>
    <xf numFmtId="172" fontId="13" fillId="0" borderId="6" xfId="0" applyNumberFormat="1" applyFont="1" applyBorder="1" applyAlignment="1">
      <alignment horizontal="center" wrapText="1"/>
    </xf>
    <xf numFmtId="0" fontId="49" fillId="2" borderId="6" xfId="0" applyFont="1" applyFill="1" applyBorder="1" applyAlignment="1">
      <alignment horizontal="center" wrapText="1"/>
    </xf>
    <xf numFmtId="0" fontId="50" fillId="2" borderId="6" xfId="0" applyFont="1" applyFill="1" applyBorder="1" applyAlignment="1">
      <alignment horizontal="center" wrapText="1"/>
    </xf>
    <xf numFmtId="0" fontId="13" fillId="7" borderId="6" xfId="0" applyFont="1" applyFill="1" applyBorder="1" applyAlignment="1">
      <alignment horizontal="center" wrapText="1"/>
    </xf>
    <xf numFmtId="0" fontId="13" fillId="0" borderId="5" xfId="0" applyFont="1" applyBorder="1" applyAlignment="1">
      <alignment horizontal="center"/>
    </xf>
    <xf numFmtId="0" fontId="16" fillId="0" borderId="0" xfId="0" applyFont="1" applyAlignment="1">
      <alignment horizontal="center"/>
    </xf>
    <xf numFmtId="0" fontId="13" fillId="0" borderId="1" xfId="0" applyFont="1" applyBorder="1" applyAlignment="1">
      <alignment horizontal="center"/>
    </xf>
    <xf numFmtId="0" fontId="13" fillId="0" borderId="0" xfId="0" applyFont="1" applyBorder="1" applyAlignment="1">
      <alignment horizontal="center"/>
    </xf>
    <xf numFmtId="0" fontId="1" fillId="0" borderId="0" xfId="0" applyFont="1" applyAlignment="1">
      <alignment horizontal="center"/>
    </xf>
    <xf numFmtId="0" fontId="13" fillId="7" borderId="0" xfId="0" applyFont="1" applyFill="1" applyBorder="1" applyAlignment="1">
      <alignment horizontal="center"/>
    </xf>
    <xf numFmtId="0" fontId="13" fillId="8" borderId="6" xfId="0" applyFont="1" applyFill="1" applyBorder="1" applyAlignment="1">
      <alignment horizontal="center"/>
    </xf>
    <xf numFmtId="0" fontId="13" fillId="0" borderId="6" xfId="0" applyFont="1" applyFill="1" applyBorder="1" applyAlignment="1">
      <alignment horizontal="center"/>
    </xf>
    <xf numFmtId="0" fontId="15" fillId="0" borderId="0" xfId="0" applyFont="1" applyFill="1" applyBorder="1" applyAlignment="1">
      <alignment horizontal="center" wrapText="1"/>
    </xf>
    <xf numFmtId="0" fontId="13" fillId="7" borderId="0" xfId="0" applyFont="1" applyFill="1" applyBorder="1" applyAlignment="1"/>
    <xf numFmtId="0" fontId="13" fillId="8" borderId="6" xfId="0" applyFont="1" applyFill="1" applyBorder="1" applyAlignment="1">
      <alignment wrapText="1"/>
    </xf>
    <xf numFmtId="169" fontId="13" fillId="0" borderId="6" xfId="0" applyNumberFormat="1" applyFont="1" applyBorder="1" applyAlignment="1">
      <alignment horizontal="center" wrapText="1"/>
    </xf>
    <xf numFmtId="166" fontId="13" fillId="0" borderId="6" xfId="0" applyNumberFormat="1" applyFont="1" applyBorder="1" applyAlignment="1">
      <alignment horizontal="center" wrapText="1"/>
    </xf>
    <xf numFmtId="170" fontId="13" fillId="0" borderId="6" xfId="0" applyNumberFormat="1" applyFont="1" applyBorder="1" applyAlignment="1">
      <alignment horizontal="center" wrapText="1"/>
    </xf>
    <xf numFmtId="15" fontId="13" fillId="0" borderId="6" xfId="0" applyNumberFormat="1" applyFont="1" applyBorder="1" applyAlignment="1">
      <alignment horizontal="center" wrapText="1"/>
    </xf>
    <xf numFmtId="0" fontId="38" fillId="0" borderId="6" xfId="0" applyFont="1" applyFill="1" applyBorder="1" applyAlignment="1">
      <alignment horizontal="center" wrapText="1"/>
    </xf>
    <xf numFmtId="0" fontId="42" fillId="0" borderId="6" xfId="0" applyFont="1" applyFill="1" applyBorder="1" applyAlignment="1">
      <alignment horizontal="center" wrapText="1"/>
    </xf>
    <xf numFmtId="171" fontId="13" fillId="0" borderId="6" xfId="0" applyNumberFormat="1" applyFont="1" applyFill="1" applyBorder="1" applyAlignment="1">
      <alignment horizontal="center" wrapText="1"/>
    </xf>
    <xf numFmtId="0" fontId="39" fillId="0" borderId="6" xfId="0" applyFont="1" applyFill="1" applyBorder="1" applyAlignment="1">
      <alignment horizontal="center" wrapText="1"/>
    </xf>
    <xf numFmtId="165" fontId="13" fillId="0" borderId="6" xfId="0" applyNumberFormat="1" applyFont="1" applyFill="1" applyBorder="1" applyAlignment="1">
      <alignment horizontal="center" wrapText="1"/>
    </xf>
    <xf numFmtId="0" fontId="48" fillId="0" borderId="6" xfId="0" applyFont="1" applyFill="1" applyBorder="1" applyAlignment="1">
      <alignment horizontal="center" wrapText="1"/>
    </xf>
    <xf numFmtId="0" fontId="51" fillId="0" borderId="6" xfId="0" applyFont="1" applyFill="1" applyBorder="1" applyAlignment="1">
      <alignment horizontal="center" wrapText="1"/>
    </xf>
    <xf numFmtId="172" fontId="13" fillId="0" borderId="6" xfId="0" applyNumberFormat="1" applyFont="1" applyFill="1" applyBorder="1" applyAlignment="1">
      <alignment horizontal="center" wrapText="1"/>
    </xf>
    <xf numFmtId="0" fontId="55" fillId="0" borderId="6" xfId="0" applyFont="1" applyFill="1" applyBorder="1" applyAlignment="1">
      <alignment horizontal="center" wrapText="1"/>
    </xf>
    <xf numFmtId="0" fontId="49" fillId="0" borderId="6" xfId="0" applyFont="1" applyFill="1" applyBorder="1" applyAlignment="1">
      <alignment horizontal="center" wrapText="1"/>
    </xf>
    <xf numFmtId="0" fontId="50" fillId="0" borderId="6" xfId="0" applyFont="1" applyFill="1" applyBorder="1" applyAlignment="1">
      <alignment horizontal="center" wrapText="1"/>
    </xf>
    <xf numFmtId="171" fontId="16" fillId="0" borderId="6" xfId="0" applyNumberFormat="1" applyFont="1" applyFill="1" applyBorder="1" applyAlignment="1">
      <alignment horizontal="center" wrapText="1"/>
    </xf>
    <xf numFmtId="0" fontId="57" fillId="0" borderId="6" xfId="0" applyFont="1" applyFill="1" applyBorder="1" applyAlignment="1">
      <alignment horizontal="center" wrapText="1"/>
    </xf>
    <xf numFmtId="0" fontId="16" fillId="7" borderId="6" xfId="0" applyFont="1" applyFill="1" applyBorder="1" applyAlignment="1">
      <alignment horizontal="center" wrapText="1"/>
    </xf>
    <xf numFmtId="0" fontId="12" fillId="8" borderId="6" xfId="0" applyFont="1" applyFill="1" applyBorder="1" applyAlignment="1">
      <alignment horizontal="center" wrapText="1"/>
    </xf>
    <xf numFmtId="0" fontId="16" fillId="7" borderId="6" xfId="0" applyFont="1" applyFill="1" applyBorder="1" applyAlignment="1">
      <alignment wrapText="1"/>
    </xf>
    <xf numFmtId="16" fontId="13" fillId="0" borderId="6" xfId="0" applyNumberFormat="1" applyFont="1" applyBorder="1" applyAlignment="1">
      <alignment horizontal="center" wrapText="1"/>
    </xf>
    <xf numFmtId="0" fontId="46" fillId="0" borderId="6" xfId="0" applyFont="1" applyBorder="1" applyAlignment="1">
      <alignment horizontal="center" wrapText="1"/>
    </xf>
    <xf numFmtId="0" fontId="40" fillId="0" borderId="6" xfId="0" applyFont="1" applyBorder="1" applyAlignment="1">
      <alignment horizontal="center" vertical="center" wrapText="1"/>
    </xf>
    <xf numFmtId="0" fontId="12" fillId="0" borderId="6" xfId="0" applyFont="1" applyBorder="1" applyAlignment="1">
      <alignment horizontal="center" vertical="center" wrapText="1"/>
    </xf>
    <xf numFmtId="0" fontId="39" fillId="8" borderId="6" xfId="0" applyFont="1" applyFill="1" applyBorder="1" applyAlignment="1">
      <alignment horizontal="center" wrapText="1"/>
    </xf>
    <xf numFmtId="14" fontId="13" fillId="2" borderId="6" xfId="0" applyNumberFormat="1" applyFont="1" applyFill="1" applyBorder="1" applyAlignment="1">
      <alignment horizontal="center" wrapText="1"/>
    </xf>
    <xf numFmtId="0" fontId="39" fillId="2" borderId="6" xfId="0" applyFont="1" applyFill="1" applyBorder="1" applyAlignment="1">
      <alignment horizontal="center" wrapText="1"/>
    </xf>
    <xf numFmtId="168" fontId="13" fillId="0" borderId="6" xfId="0" applyNumberFormat="1" applyFont="1" applyBorder="1" applyAlignment="1">
      <alignment horizontal="center" wrapText="1"/>
    </xf>
    <xf numFmtId="164" fontId="13" fillId="0" borderId="6" xfId="0" applyNumberFormat="1" applyFont="1" applyBorder="1" applyAlignment="1">
      <alignment horizontal="center" wrapText="1"/>
    </xf>
    <xf numFmtId="16" fontId="13" fillId="0" borderId="6" xfId="0" applyNumberFormat="1" applyFont="1" applyFill="1" applyBorder="1" applyAlignment="1">
      <alignment horizontal="center" wrapText="1"/>
    </xf>
    <xf numFmtId="16" fontId="13" fillId="8" borderId="6" xfId="0" applyNumberFormat="1" applyFont="1" applyFill="1" applyBorder="1" applyAlignment="1">
      <alignment horizontal="center" wrapText="1"/>
    </xf>
    <xf numFmtId="167" fontId="13" fillId="0" borderId="6" xfId="0" applyNumberFormat="1" applyFont="1" applyFill="1" applyBorder="1" applyAlignment="1">
      <alignment horizontal="center" wrapText="1"/>
    </xf>
    <xf numFmtId="0" fontId="16" fillId="0" borderId="6" xfId="1" applyFont="1" applyFill="1" applyBorder="1" applyAlignment="1">
      <alignment horizontal="center" vertical="center" wrapText="1"/>
    </xf>
    <xf numFmtId="0" fontId="13" fillId="5" borderId="6" xfId="0" applyFont="1" applyFill="1" applyBorder="1" applyAlignment="1"/>
    <xf numFmtId="9" fontId="13" fillId="0" borderId="6" xfId="2" applyFont="1" applyFill="1" applyBorder="1" applyAlignment="1"/>
    <xf numFmtId="9" fontId="13" fillId="0" borderId="6" xfId="0" applyNumberFormat="1" applyFont="1" applyFill="1" applyBorder="1" applyAlignment="1"/>
    <xf numFmtId="0" fontId="56" fillId="5" borderId="6" xfId="0" applyFont="1" applyFill="1" applyBorder="1" applyAlignment="1"/>
    <xf numFmtId="9" fontId="13" fillId="0" borderId="6" xfId="2" applyFont="1" applyFill="1" applyBorder="1" applyAlignment="1">
      <alignment horizontal="center"/>
    </xf>
    <xf numFmtId="0" fontId="33" fillId="5" borderId="6" xfId="0" applyFont="1" applyFill="1" applyBorder="1" applyAlignment="1"/>
    <xf numFmtId="0" fontId="33" fillId="0" borderId="6" xfId="0" applyFont="1" applyFill="1" applyBorder="1" applyAlignment="1"/>
    <xf numFmtId="0" fontId="16" fillId="0" borderId="6" xfId="0" quotePrefix="1" applyFont="1" applyBorder="1" applyAlignment="1">
      <alignment horizontal="center" wrapText="1"/>
    </xf>
    <xf numFmtId="0" fontId="16" fillId="3" borderId="6" xfId="0" applyFont="1" applyFill="1" applyBorder="1" applyAlignment="1">
      <alignment horizontal="center" wrapText="1"/>
    </xf>
    <xf numFmtId="0" fontId="13" fillId="0" borderId="0" xfId="0" applyFont="1" applyFill="1" applyBorder="1" applyAlignment="1">
      <alignment wrapText="1"/>
    </xf>
    <xf numFmtId="0" fontId="13" fillId="7" borderId="0" xfId="0" applyFont="1" applyFill="1" applyAlignment="1">
      <alignment wrapText="1"/>
    </xf>
    <xf numFmtId="0" fontId="13" fillId="0" borderId="0" xfId="0" applyFont="1" applyBorder="1" applyAlignment="1">
      <alignment wrapText="1"/>
    </xf>
    <xf numFmtId="9" fontId="0" fillId="0" borderId="6" xfId="2" applyFont="1" applyFill="1" applyBorder="1" applyAlignment="1"/>
    <xf numFmtId="9" fontId="0" fillId="0" borderId="6" xfId="0" applyNumberFormat="1" applyFont="1" applyFill="1" applyBorder="1" applyAlignment="1"/>
    <xf numFmtId="0" fontId="58" fillId="0" borderId="6" xfId="0" applyFont="1" applyFill="1" applyBorder="1" applyAlignment="1"/>
    <xf numFmtId="0" fontId="58" fillId="0" borderId="6" xfId="0" applyFont="1" applyFill="1" applyBorder="1" applyAlignment="1">
      <alignment horizontal="center"/>
    </xf>
    <xf numFmtId="0" fontId="56" fillId="5" borderId="6" xfId="0" applyFont="1" applyFill="1" applyBorder="1" applyAlignment="1">
      <alignment horizontal="center"/>
    </xf>
    <xf numFmtId="0" fontId="0" fillId="0" borderId="6" xfId="0" applyFont="1" applyFill="1" applyBorder="1" applyAlignment="1">
      <alignment horizontal="center"/>
    </xf>
    <xf numFmtId="9" fontId="0" fillId="0" borderId="6" xfId="2" applyFont="1" applyFill="1" applyBorder="1" applyAlignment="1">
      <alignment horizontal="center"/>
    </xf>
    <xf numFmtId="9" fontId="0" fillId="0" borderId="6" xfId="0" applyNumberFormat="1" applyFont="1" applyFill="1" applyBorder="1" applyAlignment="1">
      <alignment horizontal="center"/>
    </xf>
    <xf numFmtId="0" fontId="13" fillId="5" borderId="0" xfId="0" applyFont="1" applyFill="1" applyAlignment="1">
      <alignment wrapText="1"/>
    </xf>
    <xf numFmtId="0" fontId="13" fillId="0" borderId="0" xfId="0" applyFont="1" applyFill="1" applyAlignment="1">
      <alignment wrapText="1"/>
    </xf>
    <xf numFmtId="0" fontId="13" fillId="13" borderId="6" xfId="0" applyFont="1" applyFill="1" applyBorder="1" applyAlignment="1">
      <alignment horizontal="center" wrapText="1"/>
    </xf>
    <xf numFmtId="171" fontId="13" fillId="13" borderId="6" xfId="0" applyNumberFormat="1" applyFont="1" applyFill="1" applyBorder="1" applyAlignment="1">
      <alignment horizontal="center" wrapText="1"/>
    </xf>
    <xf numFmtId="0" fontId="12" fillId="13" borderId="6" xfId="0" applyFont="1" applyFill="1" applyBorder="1" applyAlignment="1">
      <alignment horizontal="center" wrapText="1"/>
    </xf>
    <xf numFmtId="0" fontId="39" fillId="13" borderId="6" xfId="0" applyFont="1" applyFill="1" applyBorder="1" applyAlignment="1">
      <alignment horizontal="center" wrapText="1"/>
    </xf>
    <xf numFmtId="0" fontId="42" fillId="13" borderId="6" xfId="0" applyFont="1" applyFill="1" applyBorder="1" applyAlignment="1">
      <alignment horizontal="center" wrapText="1"/>
    </xf>
    <xf numFmtId="0" fontId="13" fillId="14" borderId="6" xfId="0" applyFont="1" applyFill="1" applyBorder="1" applyAlignment="1">
      <alignment horizontal="center" wrapText="1"/>
    </xf>
    <xf numFmtId="0" fontId="13" fillId="5" borderId="6" xfId="0" applyFont="1" applyFill="1" applyBorder="1" applyAlignment="1">
      <alignment wrapText="1"/>
    </xf>
    <xf numFmtId="9" fontId="13" fillId="0" borderId="6" xfId="2" applyFont="1" applyFill="1" applyBorder="1" applyAlignment="1">
      <alignment wrapText="1"/>
    </xf>
    <xf numFmtId="0" fontId="33" fillId="0" borderId="6" xfId="0" applyFont="1" applyFill="1" applyBorder="1" applyAlignment="1">
      <alignment wrapText="1"/>
    </xf>
    <xf numFmtId="0" fontId="9" fillId="0" borderId="0" xfId="0" applyFont="1" applyAlignment="1">
      <alignment wrapText="1"/>
    </xf>
    <xf numFmtId="14" fontId="9" fillId="0" borderId="6" xfId="0" applyNumberFormat="1" applyFont="1" applyFill="1" applyBorder="1" applyAlignment="1">
      <alignment horizontal="center" wrapText="1"/>
    </xf>
    <xf numFmtId="0" fontId="11" fillId="0" borderId="6" xfId="1" applyFont="1" applyFill="1" applyBorder="1" applyAlignment="1">
      <alignment horizontal="center" wrapText="1"/>
    </xf>
    <xf numFmtId="0" fontId="9" fillId="0" borderId="9" xfId="0" applyFont="1" applyFill="1" applyBorder="1" applyAlignment="1">
      <alignment horizontal="center" wrapText="1"/>
    </xf>
    <xf numFmtId="0" fontId="33" fillId="0" borderId="6" xfId="0" applyFont="1" applyFill="1" applyBorder="1" applyAlignment="1">
      <alignment horizontal="right" wrapText="1"/>
    </xf>
    <xf numFmtId="0" fontId="13" fillId="0" borderId="2" xfId="0" applyFont="1" applyFill="1" applyBorder="1" applyAlignment="1">
      <alignment wrapText="1"/>
    </xf>
    <xf numFmtId="0" fontId="33" fillId="0" borderId="6" xfId="0" applyFont="1" applyFill="1" applyBorder="1" applyAlignment="1">
      <alignment horizontal="center"/>
    </xf>
    <xf numFmtId="9" fontId="13" fillId="7" borderId="0" xfId="2" applyFont="1" applyFill="1" applyBorder="1" applyAlignment="1"/>
    <xf numFmtId="0" fontId="15" fillId="0" borderId="0" xfId="0" applyFont="1" applyBorder="1" applyAlignment="1"/>
    <xf numFmtId="0" fontId="15" fillId="0" borderId="0" xfId="0" applyFont="1" applyAlignment="1"/>
    <xf numFmtId="0" fontId="53" fillId="2" borderId="6" xfId="0" applyFont="1" applyFill="1" applyBorder="1" applyAlignment="1">
      <alignment horizontal="center" wrapText="1"/>
    </xf>
    <xf numFmtId="0" fontId="52" fillId="0" borderId="6" xfId="0" applyFont="1" applyBorder="1" applyAlignment="1">
      <alignment horizontal="center" wrapText="1"/>
    </xf>
    <xf numFmtId="0" fontId="19" fillId="2" borderId="6" xfId="0" applyFont="1" applyFill="1" applyBorder="1" applyAlignment="1">
      <alignment horizontal="center" wrapText="1"/>
    </xf>
    <xf numFmtId="0" fontId="12" fillId="5" borderId="6" xfId="0" applyFont="1" applyFill="1" applyBorder="1" applyAlignment="1">
      <alignment horizontal="center" wrapText="1"/>
    </xf>
    <xf numFmtId="9" fontId="13" fillId="0" borderId="6" xfId="2" applyFont="1" applyFill="1" applyBorder="1" applyAlignment="1">
      <alignment horizontal="center" wrapText="1"/>
    </xf>
    <xf numFmtId="0" fontId="33" fillId="0" borderId="6" xfId="0" applyFont="1" applyFill="1" applyBorder="1" applyAlignment="1">
      <alignment horizontal="center" wrapText="1"/>
    </xf>
    <xf numFmtId="0" fontId="12" fillId="5" borderId="6" xfId="0" applyFont="1" applyFill="1" applyBorder="1" applyAlignment="1"/>
    <xf numFmtId="0" fontId="9" fillId="0" borderId="4" xfId="0" applyFont="1" applyBorder="1" applyAlignment="1">
      <alignment horizontal="center" wrapText="1"/>
    </xf>
    <xf numFmtId="167" fontId="9" fillId="0" borderId="4" xfId="0" applyNumberFormat="1" applyFont="1" applyBorder="1" applyAlignment="1">
      <alignment horizontal="center" wrapText="1"/>
    </xf>
    <xf numFmtId="0" fontId="10" fillId="2" borderId="4" xfId="0" applyFont="1" applyFill="1" applyBorder="1" applyAlignment="1">
      <alignment horizontal="center" wrapText="1"/>
    </xf>
    <xf numFmtId="0" fontId="59" fillId="2" borderId="6" xfId="0" applyFont="1" applyFill="1" applyBorder="1" applyAlignment="1">
      <alignment horizontal="center" wrapText="1"/>
    </xf>
    <xf numFmtId="0" fontId="57" fillId="2" borderId="6" xfId="0" applyFont="1" applyFill="1" applyBorder="1" applyAlignment="1">
      <alignment horizontal="center" wrapText="1"/>
    </xf>
    <xf numFmtId="0" fontId="32" fillId="4" borderId="6" xfId="0" applyFont="1" applyFill="1" applyBorder="1" applyAlignment="1">
      <alignment horizontal="center" wrapText="1"/>
    </xf>
    <xf numFmtId="9" fontId="13" fillId="0" borderId="0" xfId="2" applyFont="1" applyAlignment="1">
      <alignment horizontal="center"/>
    </xf>
    <xf numFmtId="0" fontId="13" fillId="0" borderId="0" xfId="0" applyFont="1" applyFill="1" applyBorder="1" applyAlignment="1">
      <alignment horizontal="center"/>
    </xf>
    <xf numFmtId="0" fontId="44" fillId="2" borderId="6" xfId="0" applyFont="1" applyFill="1" applyBorder="1" applyAlignment="1">
      <alignment horizontal="center" wrapText="1"/>
    </xf>
    <xf numFmtId="0" fontId="56" fillId="5" borderId="6" xfId="0" applyFont="1" applyFill="1" applyBorder="1" applyAlignment="1">
      <alignment wrapText="1"/>
    </xf>
    <xf numFmtId="9" fontId="13" fillId="0" borderId="6" xfId="0" applyNumberFormat="1" applyFont="1" applyFill="1" applyBorder="1" applyAlignment="1">
      <alignment horizontal="center" wrapText="1"/>
    </xf>
    <xf numFmtId="9" fontId="13" fillId="0" borderId="0" xfId="2" applyFont="1" applyBorder="1" applyAlignment="1"/>
    <xf numFmtId="0" fontId="13" fillId="7" borderId="0" xfId="0" applyFont="1" applyFill="1" applyBorder="1" applyAlignment="1">
      <alignment wrapText="1"/>
    </xf>
    <xf numFmtId="9" fontId="13" fillId="7" borderId="0" xfId="2" applyFont="1" applyFill="1" applyBorder="1" applyAlignment="1">
      <alignment wrapText="1"/>
    </xf>
    <xf numFmtId="9" fontId="13" fillId="0" borderId="0" xfId="2" applyFont="1" applyBorder="1" applyAlignment="1">
      <alignment wrapText="1"/>
    </xf>
    <xf numFmtId="9" fontId="13" fillId="0" borderId="6" xfId="0" applyNumberFormat="1" applyFont="1" applyFill="1" applyBorder="1" applyAlignment="1">
      <alignment wrapText="1"/>
    </xf>
    <xf numFmtId="0" fontId="33" fillId="5" borderId="6" xfId="0" applyFont="1" applyFill="1" applyBorder="1" applyAlignment="1">
      <alignment wrapText="1"/>
    </xf>
    <xf numFmtId="14" fontId="16" fillId="2" borderId="6" xfId="0" applyNumberFormat="1" applyFont="1" applyFill="1" applyBorder="1" applyAlignment="1">
      <alignment horizontal="center" wrapText="1"/>
    </xf>
    <xf numFmtId="0" fontId="37" fillId="2" borderId="6" xfId="0" applyFont="1" applyFill="1" applyBorder="1" applyAlignment="1">
      <alignment horizontal="center" wrapText="1"/>
    </xf>
    <xf numFmtId="0" fontId="36" fillId="2" borderId="6" xfId="0" applyFont="1" applyFill="1" applyBorder="1" applyAlignment="1">
      <alignment horizontal="center" wrapText="1"/>
    </xf>
    <xf numFmtId="0" fontId="19" fillId="0" borderId="2" xfId="0" applyFont="1" applyBorder="1" applyAlignment="1">
      <alignment horizontal="center" wrapText="1"/>
    </xf>
    <xf numFmtId="0" fontId="19" fillId="0" borderId="3" xfId="0" applyFont="1" applyBorder="1" applyAlignment="1">
      <alignment horizontal="center" wrapText="1"/>
    </xf>
    <xf numFmtId="0" fontId="19" fillId="0" borderId="1" xfId="0" applyFont="1" applyBorder="1" applyAlignment="1">
      <alignment horizontal="center" wrapText="1"/>
    </xf>
    <xf numFmtId="164" fontId="19" fillId="0" borderId="6" xfId="0" applyNumberFormat="1" applyFont="1" applyBorder="1" applyAlignment="1">
      <alignment horizontal="center" wrapText="1"/>
    </xf>
    <xf numFmtId="0" fontId="19" fillId="2" borderId="1" xfId="0" applyFont="1" applyFill="1" applyBorder="1" applyAlignment="1">
      <alignment horizontal="center" wrapText="1"/>
    </xf>
    <xf numFmtId="0" fontId="19" fillId="0" borderId="8" xfId="0" applyFont="1" applyBorder="1" applyAlignment="1">
      <alignment horizontal="center" wrapText="1"/>
    </xf>
    <xf numFmtId="0" fontId="53" fillId="2" borderId="9" xfId="0" applyFont="1" applyFill="1" applyBorder="1" applyAlignment="1">
      <alignment horizontal="center" wrapText="1"/>
    </xf>
    <xf numFmtId="0" fontId="52" fillId="0" borderId="9" xfId="0" applyFont="1" applyBorder="1" applyAlignment="1">
      <alignment horizontal="center" wrapText="1"/>
    </xf>
    <xf numFmtId="0" fontId="19" fillId="0" borderId="7" xfId="0" applyFont="1" applyBorder="1" applyAlignment="1">
      <alignment horizontal="center" wrapText="1"/>
    </xf>
    <xf numFmtId="0" fontId="19" fillId="0" borderId="4" xfId="0" applyFont="1" applyBorder="1" applyAlignment="1">
      <alignment horizontal="center" wrapText="1"/>
    </xf>
    <xf numFmtId="0" fontId="19" fillId="2" borderId="4" xfId="0" applyFont="1" applyFill="1" applyBorder="1" applyAlignment="1">
      <alignment horizontal="center" wrapText="1"/>
    </xf>
    <xf numFmtId="0" fontId="41" fillId="0" borderId="0" xfId="0" applyFont="1" applyAlignment="1">
      <alignment wrapText="1"/>
    </xf>
    <xf numFmtId="0" fontId="44" fillId="0" borderId="6" xfId="0" applyFont="1" applyFill="1" applyBorder="1" applyAlignment="1">
      <alignment horizontal="center" wrapText="1"/>
    </xf>
    <xf numFmtId="0" fontId="36" fillId="0" borderId="6" xfId="0" applyFont="1" applyFill="1" applyBorder="1" applyAlignment="1">
      <alignment horizontal="center" wrapText="1"/>
    </xf>
    <xf numFmtId="0" fontId="58" fillId="5" borderId="6" xfId="0" applyFont="1" applyFill="1" applyBorder="1" applyAlignment="1"/>
    <xf numFmtId="0" fontId="12" fillId="0" borderId="0" xfId="0" applyFont="1" applyFill="1" applyAlignment="1">
      <alignment horizontal="center" wrapText="1"/>
    </xf>
    <xf numFmtId="0" fontId="33" fillId="7" borderId="6" xfId="0" applyFont="1" applyFill="1" applyBorder="1" applyAlignment="1">
      <alignment horizontal="center" wrapText="1"/>
    </xf>
    <xf numFmtId="9" fontId="13" fillId="7" borderId="6" xfId="2" applyFont="1" applyFill="1" applyBorder="1" applyAlignment="1">
      <alignment horizontal="center" wrapText="1"/>
    </xf>
    <xf numFmtId="9" fontId="13" fillId="7" borderId="6" xfId="0" applyNumberFormat="1" applyFont="1" applyFill="1" applyBorder="1" applyAlignment="1">
      <alignment horizontal="center"/>
    </xf>
    <xf numFmtId="0" fontId="12" fillId="7" borderId="6" xfId="0" applyFont="1" applyFill="1" applyBorder="1" applyAlignment="1">
      <alignment horizontal="center" wrapText="1"/>
    </xf>
    <xf numFmtId="9" fontId="13" fillId="7" borderId="6" xfId="2" applyFont="1" applyFill="1" applyBorder="1" applyAlignment="1"/>
    <xf numFmtId="9" fontId="13" fillId="7" borderId="6" xfId="0" applyNumberFormat="1" applyFont="1" applyFill="1" applyBorder="1" applyAlignment="1"/>
    <xf numFmtId="0" fontId="33" fillId="7" borderId="6" xfId="0" applyFont="1" applyFill="1" applyBorder="1" applyAlignment="1"/>
    <xf numFmtId="14" fontId="13" fillId="7" borderId="6" xfId="0" applyNumberFormat="1" applyFont="1" applyFill="1" applyBorder="1" applyAlignment="1">
      <alignment horizontal="center"/>
    </xf>
    <xf numFmtId="0" fontId="14" fillId="7" borderId="6" xfId="1" applyFont="1" applyFill="1" applyBorder="1" applyAlignment="1">
      <alignment horizontal="center"/>
    </xf>
    <xf numFmtId="0" fontId="13" fillId="15" borderId="6" xfId="0" applyFont="1" applyFill="1" applyBorder="1" applyAlignment="1">
      <alignment horizontal="center" wrapText="1"/>
    </xf>
    <xf numFmtId="168" fontId="13" fillId="7" borderId="6" xfId="0" applyNumberFormat="1" applyFont="1" applyFill="1" applyBorder="1" applyAlignment="1">
      <alignment horizontal="center"/>
    </xf>
    <xf numFmtId="0" fontId="39" fillId="7" borderId="6" xfId="0" applyFont="1" applyFill="1" applyBorder="1" applyAlignment="1">
      <alignment horizontal="center"/>
    </xf>
    <xf numFmtId="164" fontId="13" fillId="7" borderId="6" xfId="0" applyNumberFormat="1" applyFont="1" applyFill="1" applyBorder="1" applyAlignment="1">
      <alignment horizontal="center"/>
    </xf>
    <xf numFmtId="0" fontId="54" fillId="17" borderId="6" xfId="0" applyFont="1" applyFill="1" applyBorder="1" applyAlignment="1">
      <alignment horizontal="center" wrapText="1"/>
    </xf>
    <xf numFmtId="0" fontId="38" fillId="7" borderId="6" xfId="0" applyFont="1" applyFill="1" applyBorder="1" applyAlignment="1">
      <alignment horizontal="center"/>
    </xf>
    <xf numFmtId="0" fontId="42" fillId="15" borderId="6" xfId="0" applyFont="1" applyFill="1" applyBorder="1" applyAlignment="1">
      <alignment horizontal="center" wrapText="1"/>
    </xf>
    <xf numFmtId="0" fontId="48" fillId="15" borderId="6" xfId="0" applyFont="1" applyFill="1" applyBorder="1" applyAlignment="1">
      <alignment horizontal="center" wrapText="1"/>
    </xf>
    <xf numFmtId="0" fontId="51" fillId="15" borderId="6" xfId="0" applyFont="1" applyFill="1" applyBorder="1" applyAlignment="1">
      <alignment horizontal="center" wrapText="1"/>
    </xf>
    <xf numFmtId="0" fontId="45" fillId="17" borderId="6" xfId="0" applyFont="1" applyFill="1" applyBorder="1" applyAlignment="1">
      <alignment horizontal="center" wrapText="1"/>
    </xf>
    <xf numFmtId="0" fontId="12" fillId="15" borderId="6" xfId="0" applyFont="1" applyFill="1" applyBorder="1" applyAlignment="1">
      <alignment horizontal="center" wrapText="1"/>
    </xf>
    <xf numFmtId="0" fontId="12" fillId="16" borderId="6" xfId="0" applyFont="1" applyFill="1" applyBorder="1" applyAlignment="1">
      <alignment horizontal="center" wrapText="1"/>
    </xf>
    <xf numFmtId="0" fontId="12" fillId="15" borderId="6" xfId="0" applyFont="1" applyFill="1" applyBorder="1" applyAlignment="1">
      <alignment wrapText="1"/>
    </xf>
    <xf numFmtId="0" fontId="39" fillId="7" borderId="6" xfId="0" applyFont="1" applyFill="1" applyBorder="1" applyAlignment="1">
      <alignment wrapText="1"/>
    </xf>
    <xf numFmtId="0" fontId="48" fillId="15" borderId="6" xfId="0" applyFont="1" applyFill="1" applyBorder="1" applyAlignment="1">
      <alignment wrapText="1"/>
    </xf>
    <xf numFmtId="0" fontId="12" fillId="16" borderId="6" xfId="0" applyFont="1" applyFill="1" applyBorder="1" applyAlignment="1">
      <alignment wrapText="1"/>
    </xf>
    <xf numFmtId="0" fontId="38" fillId="7" borderId="6" xfId="0" applyFont="1" applyFill="1" applyBorder="1" applyAlignment="1">
      <alignment wrapText="1"/>
    </xf>
    <xf numFmtId="0" fontId="42" fillId="7" borderId="6" xfId="0" applyFont="1" applyFill="1" applyBorder="1" applyAlignment="1">
      <alignment wrapText="1"/>
    </xf>
    <xf numFmtId="14" fontId="13" fillId="7" borderId="6" xfId="0" applyNumberFormat="1" applyFont="1" applyFill="1" applyBorder="1" applyAlignment="1">
      <alignment wrapText="1"/>
    </xf>
    <xf numFmtId="0" fontId="14" fillId="7" borderId="6" xfId="1" applyFont="1" applyFill="1" applyBorder="1" applyAlignment="1">
      <alignment wrapText="1"/>
    </xf>
    <xf numFmtId="0" fontId="33" fillId="5" borderId="20" xfId="0" applyFont="1" applyFill="1" applyBorder="1" applyAlignment="1"/>
    <xf numFmtId="0" fontId="33" fillId="5" borderId="21" xfId="0" applyFont="1" applyFill="1" applyBorder="1" applyAlignment="1"/>
    <xf numFmtId="0" fontId="33" fillId="5" borderId="10" xfId="0" applyFont="1" applyFill="1" applyBorder="1" applyAlignment="1"/>
    <xf numFmtId="0" fontId="13" fillId="0" borderId="9" xfId="0" applyFont="1" applyBorder="1" applyAlignment="1">
      <alignment horizontal="center"/>
    </xf>
    <xf numFmtId="0" fontId="12" fillId="0" borderId="0" xfId="0" applyFont="1" applyFill="1" applyBorder="1" applyAlignment="1">
      <alignment horizontal="center"/>
    </xf>
    <xf numFmtId="0" fontId="12" fillId="7" borderId="6" xfId="0" applyFont="1" applyFill="1" applyBorder="1" applyAlignment="1">
      <alignment wrapText="1"/>
    </xf>
    <xf numFmtId="14" fontId="13" fillId="7" borderId="6" xfId="0" applyNumberFormat="1" applyFont="1" applyFill="1" applyBorder="1" applyAlignment="1">
      <alignment horizontal="center" wrapText="1"/>
    </xf>
    <xf numFmtId="0" fontId="40" fillId="7" borderId="6" xfId="0" applyFont="1" applyFill="1" applyBorder="1" applyAlignment="1">
      <alignment horizontal="center" wrapText="1"/>
    </xf>
    <xf numFmtId="0" fontId="13" fillId="7" borderId="0" xfId="0" applyFont="1" applyFill="1" applyAlignment="1">
      <alignment horizontal="center"/>
    </xf>
    <xf numFmtId="0" fontId="39" fillId="7" borderId="6" xfId="0" applyFont="1" applyFill="1" applyBorder="1" applyAlignment="1">
      <alignment horizontal="center" wrapText="1"/>
    </xf>
    <xf numFmtId="0" fontId="38" fillId="7" borderId="6" xfId="0" applyFont="1" applyFill="1" applyBorder="1" applyAlignment="1">
      <alignment horizontal="center" wrapText="1"/>
    </xf>
    <xf numFmtId="0" fontId="14" fillId="7" borderId="6" xfId="1" applyFont="1" applyFill="1" applyBorder="1" applyAlignment="1">
      <alignment horizontal="center" wrapText="1"/>
    </xf>
    <xf numFmtId="0" fontId="47" fillId="0" borderId="6" xfId="0" applyFont="1" applyFill="1" applyBorder="1" applyAlignment="1">
      <alignment horizontal="center" wrapText="1"/>
    </xf>
    <xf numFmtId="166" fontId="13" fillId="0" borderId="6" xfId="0" applyNumberFormat="1" applyFont="1" applyFill="1" applyBorder="1" applyAlignment="1">
      <alignment horizontal="center" wrapText="1"/>
    </xf>
    <xf numFmtId="0" fontId="16" fillId="0" borderId="9" xfId="0" applyFont="1" applyFill="1" applyBorder="1" applyAlignment="1">
      <alignment horizontal="center" wrapText="1"/>
    </xf>
    <xf numFmtId="0" fontId="13" fillId="0" borderId="0" xfId="0" applyFont="1"/>
    <xf numFmtId="0" fontId="12" fillId="0" borderId="0" xfId="0" applyFont="1"/>
    <xf numFmtId="0" fontId="7" fillId="0" borderId="9" xfId="0" applyFont="1" applyBorder="1" applyAlignment="1">
      <alignment horizontal="center" wrapText="1"/>
    </xf>
    <xf numFmtId="14" fontId="7" fillId="0" borderId="9" xfId="0" applyNumberFormat="1" applyFont="1" applyBorder="1" applyAlignment="1">
      <alignment horizontal="center" wrapText="1"/>
    </xf>
    <xf numFmtId="0" fontId="61" fillId="0" borderId="6" xfId="1" applyFont="1" applyBorder="1" applyAlignment="1">
      <alignment horizontal="center" vertical="center" wrapText="1"/>
    </xf>
    <xf numFmtId="0" fontId="61" fillId="0" borderId="9" xfId="0" applyFont="1" applyBorder="1" applyAlignment="1">
      <alignment horizontal="center" wrapText="1"/>
    </xf>
    <xf numFmtId="0" fontId="7" fillId="2" borderId="6" xfId="0" applyFont="1" applyFill="1" applyBorder="1" applyAlignment="1">
      <alignment horizontal="center" wrapText="1"/>
    </xf>
    <xf numFmtId="14" fontId="7" fillId="8" borderId="9" xfId="0" applyNumberFormat="1" applyFont="1" applyFill="1" applyBorder="1" applyAlignment="1">
      <alignment horizontal="center" wrapText="1"/>
    </xf>
    <xf numFmtId="0" fontId="7" fillId="8" borderId="6" xfId="0" applyFont="1" applyFill="1" applyBorder="1" applyAlignment="1">
      <alignment horizontal="center" wrapText="1"/>
    </xf>
    <xf numFmtId="0" fontId="31" fillId="8" borderId="0" xfId="1" applyFont="1" applyFill="1" applyAlignment="1">
      <alignment horizontal="center" wrapText="1"/>
    </xf>
    <xf numFmtId="0" fontId="61" fillId="8" borderId="6" xfId="1" applyFont="1" applyFill="1" applyBorder="1" applyAlignment="1">
      <alignment horizontal="center" vertical="center" wrapText="1"/>
    </xf>
    <xf numFmtId="0" fontId="7" fillId="14" borderId="6" xfId="0" applyFont="1" applyFill="1" applyBorder="1" applyAlignment="1">
      <alignment horizontal="center" wrapText="1"/>
    </xf>
    <xf numFmtId="0" fontId="7" fillId="0" borderId="6" xfId="0" applyFont="1" applyBorder="1"/>
    <xf numFmtId="0" fontId="61" fillId="0" borderId="6" xfId="0" applyFont="1" applyBorder="1" applyAlignment="1">
      <alignment horizontal="center" wrapText="1"/>
    </xf>
    <xf numFmtId="14" fontId="7" fillId="0" borderId="6" xfId="0" applyNumberFormat="1" applyFont="1" applyBorder="1" applyAlignment="1">
      <alignment horizontal="center" wrapText="1"/>
    </xf>
    <xf numFmtId="0" fontId="31" fillId="0" borderId="6" xfId="1" applyFont="1" applyFill="1" applyBorder="1" applyAlignment="1">
      <alignment horizontal="center" wrapText="1"/>
    </xf>
    <xf numFmtId="0" fontId="33" fillId="0" borderId="16" xfId="0" applyFont="1" applyFill="1" applyBorder="1" applyAlignment="1"/>
    <xf numFmtId="0" fontId="33" fillId="0" borderId="17" xfId="0" applyFont="1" applyFill="1" applyBorder="1" applyAlignment="1"/>
    <xf numFmtId="0" fontId="13" fillId="0" borderId="12" xfId="0" applyFont="1" applyFill="1" applyBorder="1" applyAlignment="1">
      <alignment horizontal="center"/>
    </xf>
    <xf numFmtId="0" fontId="13" fillId="0" borderId="21" xfId="0" applyFont="1" applyFill="1" applyBorder="1" applyAlignment="1">
      <alignment horizontal="center"/>
    </xf>
    <xf numFmtId="9" fontId="13" fillId="0" borderId="19" xfId="2" applyFont="1" applyFill="1" applyBorder="1" applyAlignment="1">
      <alignment horizontal="center"/>
    </xf>
    <xf numFmtId="9" fontId="13" fillId="0" borderId="14" xfId="2" applyFont="1" applyFill="1" applyBorder="1" applyAlignment="1">
      <alignment horizontal="center"/>
    </xf>
    <xf numFmtId="9" fontId="13" fillId="0" borderId="10" xfId="0" applyNumberFormat="1" applyFont="1" applyFill="1" applyBorder="1" applyAlignment="1">
      <alignment horizontal="center"/>
    </xf>
    <xf numFmtId="164" fontId="13" fillId="0" borderId="6" xfId="0" applyNumberFormat="1" applyFont="1" applyFill="1" applyBorder="1" applyAlignment="1">
      <alignment horizontal="center" wrapText="1"/>
    </xf>
    <xf numFmtId="0" fontId="12" fillId="0" borderId="0" xfId="0" applyFont="1" applyAlignment="1"/>
    <xf numFmtId="0" fontId="16" fillId="8" borderId="6" xfId="1" applyFont="1" applyFill="1" applyBorder="1" applyAlignment="1">
      <alignment horizontal="center" vertical="center" wrapText="1"/>
    </xf>
    <xf numFmtId="43" fontId="13" fillId="0" borderId="6" xfId="3" applyFont="1" applyFill="1" applyBorder="1" applyAlignment="1"/>
    <xf numFmtId="0" fontId="16" fillId="7" borderId="0" xfId="0" applyFont="1" applyFill="1" applyBorder="1" applyAlignment="1">
      <alignment wrapText="1"/>
    </xf>
    <xf numFmtId="9" fontId="16" fillId="7" borderId="0" xfId="2" applyFont="1" applyFill="1" applyBorder="1" applyAlignment="1">
      <alignment wrapText="1"/>
    </xf>
    <xf numFmtId="0" fontId="16" fillId="7" borderId="0" xfId="0" applyFont="1" applyFill="1" applyAlignment="1">
      <alignment wrapText="1"/>
    </xf>
    <xf numFmtId="9" fontId="16" fillId="7" borderId="0" xfId="2" applyFont="1" applyFill="1" applyAlignment="1">
      <alignment wrapText="1"/>
    </xf>
    <xf numFmtId="0" fontId="62" fillId="5" borderId="6" xfId="0" applyFont="1" applyFill="1" applyBorder="1" applyAlignment="1">
      <alignment wrapText="1"/>
    </xf>
    <xf numFmtId="0" fontId="62" fillId="0" borderId="6" xfId="0" applyFont="1" applyFill="1" applyBorder="1" applyAlignment="1">
      <alignment horizontal="center" wrapText="1"/>
    </xf>
    <xf numFmtId="0" fontId="16" fillId="5" borderId="6" xfId="0" applyFont="1" applyFill="1" applyBorder="1" applyAlignment="1">
      <alignment horizontal="center" wrapText="1"/>
    </xf>
    <xf numFmtId="9" fontId="16" fillId="0" borderId="6" xfId="2" applyFont="1" applyFill="1" applyBorder="1" applyAlignment="1">
      <alignment horizontal="center" wrapText="1"/>
    </xf>
    <xf numFmtId="9" fontId="16" fillId="0" borderId="6" xfId="0" applyNumberFormat="1" applyFont="1" applyFill="1" applyBorder="1" applyAlignment="1">
      <alignment horizontal="center" wrapText="1"/>
    </xf>
    <xf numFmtId="0" fontId="33" fillId="5" borderId="20" xfId="0" applyFont="1" applyFill="1" applyBorder="1" applyAlignment="1">
      <alignment horizontal="center" wrapText="1"/>
    </xf>
    <xf numFmtId="0" fontId="33" fillId="0" borderId="16" xfId="0" applyFont="1" applyFill="1" applyBorder="1" applyAlignment="1">
      <alignment horizontal="center" wrapText="1"/>
    </xf>
    <xf numFmtId="0" fontId="13" fillId="5" borderId="20" xfId="0" applyFont="1" applyFill="1" applyBorder="1" applyAlignment="1">
      <alignment horizontal="center" wrapText="1"/>
    </xf>
    <xf numFmtId="0" fontId="33" fillId="5" borderId="21" xfId="0" applyFont="1" applyFill="1" applyBorder="1" applyAlignment="1">
      <alignment horizontal="center" wrapText="1"/>
    </xf>
    <xf numFmtId="0" fontId="13" fillId="0" borderId="0" xfId="0" applyFont="1" applyFill="1" applyBorder="1" applyAlignment="1">
      <alignment horizontal="center" wrapText="1"/>
    </xf>
    <xf numFmtId="0" fontId="13" fillId="0" borderId="21" xfId="0" applyFont="1" applyFill="1" applyBorder="1" applyAlignment="1">
      <alignment horizontal="center" wrapText="1"/>
    </xf>
    <xf numFmtId="0" fontId="33" fillId="5" borderId="10" xfId="0" applyFont="1" applyFill="1" applyBorder="1" applyAlignment="1">
      <alignment horizontal="center" wrapText="1"/>
    </xf>
    <xf numFmtId="9" fontId="13" fillId="0" borderId="19" xfId="2" applyFont="1" applyFill="1" applyBorder="1" applyAlignment="1">
      <alignment horizontal="center" wrapText="1"/>
    </xf>
    <xf numFmtId="9" fontId="13" fillId="0" borderId="10" xfId="0" applyNumberFormat="1" applyFont="1" applyFill="1" applyBorder="1" applyAlignment="1">
      <alignment horizontal="center" wrapText="1"/>
    </xf>
    <xf numFmtId="0" fontId="42" fillId="0" borderId="6" xfId="0" applyFont="1" applyFill="1" applyBorder="1" applyAlignment="1">
      <alignment horizontal="center" vertical="center" wrapText="1"/>
    </xf>
    <xf numFmtId="0" fontId="13" fillId="0" borderId="0" xfId="0" applyFont="1" applyFill="1" applyAlignment="1">
      <alignment horizontal="center"/>
    </xf>
    <xf numFmtId="0" fontId="33" fillId="5" borderId="20" xfId="0" applyFont="1" applyFill="1" applyBorder="1" applyAlignment="1">
      <alignment horizontal="center"/>
    </xf>
    <xf numFmtId="0" fontId="33" fillId="0" borderId="16" xfId="0" applyFont="1" applyFill="1" applyBorder="1" applyAlignment="1">
      <alignment horizontal="center"/>
    </xf>
    <xf numFmtId="0" fontId="13" fillId="5" borderId="20" xfId="0" applyFont="1" applyFill="1" applyBorder="1" applyAlignment="1">
      <alignment horizontal="center"/>
    </xf>
    <xf numFmtId="0" fontId="33" fillId="5" borderId="21" xfId="0" applyFont="1" applyFill="1" applyBorder="1" applyAlignment="1">
      <alignment horizontal="center"/>
    </xf>
    <xf numFmtId="0" fontId="33" fillId="5" borderId="10" xfId="0" applyFont="1" applyFill="1" applyBorder="1" applyAlignment="1">
      <alignment horizontal="center"/>
    </xf>
    <xf numFmtId="9" fontId="13" fillId="0" borderId="6" xfId="0" applyNumberFormat="1" applyFont="1" applyFill="1" applyBorder="1" applyAlignment="1">
      <alignment horizontal="center"/>
    </xf>
    <xf numFmtId="0" fontId="13" fillId="0" borderId="6" xfId="0" applyFont="1" applyFill="1" applyBorder="1" applyAlignment="1">
      <alignment horizontal="center" vertical="center" wrapText="1"/>
    </xf>
    <xf numFmtId="0" fontId="40" fillId="0" borderId="6" xfId="0" applyFont="1" applyFill="1" applyBorder="1" applyAlignment="1">
      <alignment horizontal="center" wrapText="1"/>
    </xf>
    <xf numFmtId="0" fontId="0" fillId="0" borderId="0" xfId="0" applyFont="1" applyFill="1" applyAlignment="1">
      <alignment horizontal="center"/>
    </xf>
    <xf numFmtId="0" fontId="33" fillId="8" borderId="6" xfId="0" applyFont="1" applyFill="1" applyBorder="1" applyAlignment="1">
      <alignment horizontal="center"/>
    </xf>
    <xf numFmtId="9" fontId="13" fillId="8" borderId="6" xfId="2" applyFont="1" applyFill="1" applyBorder="1" applyAlignment="1">
      <alignment horizontal="center"/>
    </xf>
    <xf numFmtId="9" fontId="13" fillId="8" borderId="6" xfId="0" applyNumberFormat="1" applyFont="1" applyFill="1" applyBorder="1" applyAlignment="1">
      <alignment horizontal="center"/>
    </xf>
    <xf numFmtId="171" fontId="60" fillId="0" borderId="6" xfId="0" applyNumberFormat="1" applyFont="1" applyFill="1" applyBorder="1" applyAlignment="1">
      <alignment horizontal="center" wrapText="1"/>
    </xf>
    <xf numFmtId="170" fontId="13" fillId="0" borderId="6" xfId="0" applyNumberFormat="1" applyFont="1" applyFill="1" applyBorder="1" applyAlignment="1">
      <alignment horizontal="center" wrapText="1"/>
    </xf>
    <xf numFmtId="0" fontId="45" fillId="0" borderId="6" xfId="0" applyFont="1" applyFill="1" applyBorder="1" applyAlignment="1">
      <alignment horizontal="center" wrapText="1"/>
    </xf>
    <xf numFmtId="0" fontId="12" fillId="0" borderId="6" xfId="0" applyFont="1" applyBorder="1" applyAlignment="1">
      <alignment horizontal="center"/>
    </xf>
    <xf numFmtId="0" fontId="12" fillId="14" borderId="6" xfId="0" applyFont="1" applyFill="1" applyBorder="1" applyAlignment="1">
      <alignment horizontal="center" wrapText="1"/>
    </xf>
    <xf numFmtId="0" fontId="13" fillId="8" borderId="9" xfId="0" applyFont="1" applyFill="1" applyBorder="1" applyAlignment="1">
      <alignment horizontal="center" wrapText="1"/>
    </xf>
    <xf numFmtId="0" fontId="40" fillId="0" borderId="1" xfId="0" applyFont="1" applyBorder="1" applyAlignment="1">
      <alignment horizontal="center" wrapText="1"/>
    </xf>
    <xf numFmtId="0" fontId="45" fillId="0" borderId="1" xfId="0" applyFont="1" applyBorder="1" applyAlignment="1">
      <alignment horizontal="center" vertical="center" wrapText="1"/>
    </xf>
    <xf numFmtId="0" fontId="54" fillId="0" borderId="1" xfId="0" applyFont="1" applyBorder="1" applyAlignment="1">
      <alignment horizontal="center" wrapText="1"/>
    </xf>
    <xf numFmtId="0" fontId="35" fillId="5" borderId="6" xfId="0" applyFont="1" applyFill="1" applyBorder="1" applyAlignment="1">
      <alignment horizontal="center"/>
    </xf>
    <xf numFmtId="0" fontId="12" fillId="0" borderId="6" xfId="0" applyFont="1" applyFill="1" applyBorder="1" applyAlignment="1">
      <alignment horizontal="center"/>
    </xf>
    <xf numFmtId="0" fontId="56" fillId="0" borderId="6" xfId="0" applyFont="1" applyFill="1" applyBorder="1" applyAlignment="1">
      <alignment horizontal="center"/>
    </xf>
    <xf numFmtId="9" fontId="12" fillId="0" borderId="6" xfId="2" applyFont="1" applyFill="1" applyBorder="1" applyAlignment="1">
      <alignment horizontal="center"/>
    </xf>
    <xf numFmtId="0" fontId="13" fillId="0" borderId="15" xfId="0" applyFont="1" applyBorder="1" applyAlignment="1">
      <alignment horizontal="left" wrapText="1"/>
    </xf>
    <xf numFmtId="0" fontId="13" fillId="0" borderId="16" xfId="0" applyFont="1" applyBorder="1" applyAlignment="1">
      <alignment horizontal="left" wrapText="1"/>
    </xf>
    <xf numFmtId="0" fontId="13" fillId="0" borderId="17" xfId="0" applyFont="1" applyBorder="1" applyAlignment="1">
      <alignment horizontal="left" wrapText="1"/>
    </xf>
    <xf numFmtId="0" fontId="13" fillId="0" borderId="18" xfId="0" applyFont="1" applyBorder="1" applyAlignment="1">
      <alignment horizontal="left" wrapText="1"/>
    </xf>
    <xf numFmtId="0" fontId="13" fillId="0" borderId="0" xfId="0" applyFont="1" applyBorder="1" applyAlignment="1">
      <alignment horizontal="left" wrapText="1"/>
    </xf>
    <xf numFmtId="0" fontId="13" fillId="0" borderId="12" xfId="0" applyFont="1" applyBorder="1" applyAlignment="1">
      <alignment horizontal="left" wrapText="1"/>
    </xf>
    <xf numFmtId="0" fontId="13" fillId="0" borderId="13" xfId="0" applyFont="1" applyBorder="1" applyAlignment="1">
      <alignment horizontal="left" wrapText="1"/>
    </xf>
    <xf numFmtId="0" fontId="13" fillId="0" borderId="19" xfId="0" applyFont="1" applyBorder="1" applyAlignment="1">
      <alignment horizontal="left" wrapText="1"/>
    </xf>
    <xf numFmtId="0" fontId="13" fillId="0" borderId="14" xfId="0" applyFont="1" applyBorder="1" applyAlignment="1">
      <alignment horizontal="left" wrapText="1"/>
    </xf>
    <xf numFmtId="0" fontId="56" fillId="0" borderId="6" xfId="0" applyFont="1" applyBorder="1" applyAlignment="1">
      <alignment horizontal="center" wrapText="1"/>
    </xf>
    <xf numFmtId="0" fontId="35" fillId="10" borderId="6" xfId="0" applyFont="1" applyFill="1" applyBorder="1" applyAlignment="1">
      <alignment horizontal="center" wrapText="1"/>
    </xf>
    <xf numFmtId="0" fontId="36" fillId="10" borderId="6" xfId="0" applyFont="1" applyFill="1" applyBorder="1" applyAlignment="1">
      <alignment horizontal="center" wrapText="1"/>
    </xf>
    <xf numFmtId="0" fontId="35" fillId="9" borderId="6" xfId="0" applyFont="1" applyFill="1" applyBorder="1" applyAlignment="1">
      <alignment horizontal="center" wrapText="1"/>
    </xf>
    <xf numFmtId="0" fontId="36" fillId="9" borderId="6" xfId="0" applyFont="1" applyFill="1" applyBorder="1" applyAlignment="1">
      <alignment horizontal="center" wrapText="1"/>
    </xf>
    <xf numFmtId="0" fontId="13" fillId="8" borderId="6" xfId="0" applyFont="1" applyFill="1" applyBorder="1" applyAlignment="1">
      <alignment horizontal="center"/>
    </xf>
    <xf numFmtId="0" fontId="32" fillId="10" borderId="6" xfId="0" applyFont="1" applyFill="1" applyBorder="1" applyAlignment="1">
      <alignment horizontal="center" wrapText="1"/>
    </xf>
    <xf numFmtId="0" fontId="16" fillId="10" borderId="6" xfId="0" applyFont="1" applyFill="1" applyBorder="1" applyAlignment="1">
      <alignment horizontal="center" wrapText="1"/>
    </xf>
    <xf numFmtId="0" fontId="32" fillId="9" borderId="6" xfId="0" applyFont="1" applyFill="1" applyBorder="1" applyAlignment="1">
      <alignment horizontal="center" wrapText="1"/>
    </xf>
    <xf numFmtId="0" fontId="16" fillId="9" borderId="6" xfId="0" applyFont="1" applyFill="1" applyBorder="1" applyAlignment="1">
      <alignment horizontal="center" wrapText="1"/>
    </xf>
    <xf numFmtId="0" fontId="37" fillId="10" borderId="6" xfId="0" applyFont="1" applyFill="1" applyBorder="1" applyAlignment="1">
      <alignment horizontal="center" wrapText="1"/>
    </xf>
    <xf numFmtId="0" fontId="37" fillId="9" borderId="6" xfId="0" applyFont="1" applyFill="1" applyBorder="1" applyAlignment="1">
      <alignment horizontal="center" wrapText="1"/>
    </xf>
  </cellXfs>
  <cellStyles count="4">
    <cellStyle name="Hipervínculo" xfId="1" builtinId="8"/>
    <cellStyle name="Millares" xfId="3" builtinId="3"/>
    <cellStyle name="Normal" xfId="0" builtinId="0"/>
    <cellStyle name="Porcentaje" xfId="2" builtinId="5"/>
  </cellStyles>
  <dxfs count="0"/>
  <tableStyles count="0" defaultTableStyle="TableStyleMedium2" defaultPivotStyle="PivotStyleLight16"/>
  <colors>
    <mruColors>
      <color rgb="FFDAC8DA"/>
      <color rgb="FF2BA74B"/>
      <color rgb="FFC50B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2.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dia/Documents/Respaldo%20T&#237;o/Educiac/USAID/ONDA/Matriz%20Monitoreo%20de%20Medios%20DA_G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idia/Documents/Respaldo%20T&#237;o/Educiac/USAID/ONDA/Estados_Nyd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dios Nacionales"/>
      <sheetName val="Variables "/>
      <sheetName val="Chih"/>
      <sheetName val="Dgo"/>
      <sheetName val="Jal"/>
      <sheetName val="Gro"/>
      <sheetName val="Chis"/>
      <sheetName val="NL"/>
      <sheetName val="Mex"/>
      <sheetName val="Sin"/>
      <sheetName val="Qro"/>
      <sheetName val="Q_Roo"/>
      <sheetName val="Na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dios Nacionales"/>
      <sheetName val="Variables "/>
      <sheetName val="DivEstados"/>
      <sheetName val="BC"/>
      <sheetName val="BCS"/>
      <sheetName val="Col"/>
      <sheetName val="CDMX"/>
      <sheetName val="Gto"/>
      <sheetName val="Hgo"/>
      <sheetName val="Son"/>
      <sheetName val="Tab"/>
      <sheetName val="Tlax"/>
      <sheetName val="Yuc"/>
      <sheetName val="Za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hyperlink" Target="https://www.animalpolitico.com/2019/04/indigenas-presos-chiapas-huelga-hambre/?utm_source=Hoy+en+Animal&amp;utm_campaign=9852c58865-EMAIL_CAMPAIGN_2019_04_10_12_19&amp;utm_medium=email&amp;utm_term=0_ae638a5d34-9852c58865-392914277" TargetMode="External"/><Relationship Id="rId7" Type="http://schemas.openxmlformats.org/officeDocument/2006/relationships/comments" Target="../comments9.xml"/><Relationship Id="rId2" Type="http://schemas.openxmlformats.org/officeDocument/2006/relationships/hyperlink" Target="https://www.sinembargo.mx/03-03-2019/3544828" TargetMode="External"/><Relationship Id="rId1" Type="http://schemas.openxmlformats.org/officeDocument/2006/relationships/hyperlink" Target="http://www.milenio.com/estados/van-contra-el-segundo-grupo-de-migrantes-detienen-a-160" TargetMode="External"/><Relationship Id="rId6" Type="http://schemas.openxmlformats.org/officeDocument/2006/relationships/vmlDrawing" Target="../drawings/vmlDrawing9.vml"/><Relationship Id="rId5" Type="http://schemas.openxmlformats.org/officeDocument/2006/relationships/hyperlink" Target="https://www.animalpolitico.com/2019/06/presos-chiapas-huelga-105-dias/" TargetMode="External"/><Relationship Id="rId4" Type="http://schemas.openxmlformats.org/officeDocument/2006/relationships/hyperlink" Target="https://www.animalpolitico.com/2019/06/chiapas-migrantes-guardia-nacional/?utm_source=Hoy+en+Animal&amp;utm_campaign=717f2c6933-EMAIL_CAMPAIGN_2019_06_11_12_25&amp;utm_medium=email&amp;utm_term=0_ae638a5d34-717f2c6933-392914277"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www.sinembargo.mx/21-05-2019/3584472" TargetMode="External"/><Relationship Id="rId13" Type="http://schemas.openxmlformats.org/officeDocument/2006/relationships/hyperlink" Target="https://ibero909.fm/blog?author=5a208765ca70ecbebc92ff48" TargetMode="External"/><Relationship Id="rId18" Type="http://schemas.openxmlformats.org/officeDocument/2006/relationships/comments" Target="../comments10.xml"/><Relationship Id="rId3" Type="http://schemas.openxmlformats.org/officeDocument/2006/relationships/hyperlink" Target="https://www.animalpolitico.com/2018/09/encapuchados-enfrentamiento-policia-cdmx/" TargetMode="External"/><Relationship Id="rId7" Type="http://schemas.openxmlformats.org/officeDocument/2006/relationships/hyperlink" Target="https://www.animalpolitico.com/2019/05/desalojo-juarez-testimonios/" TargetMode="External"/><Relationship Id="rId12" Type="http://schemas.openxmlformats.org/officeDocument/2006/relationships/hyperlink" Target="https://ibero909.fm/blog/declararse-culpable-para-recuperar-la-libertad" TargetMode="External"/><Relationship Id="rId17" Type="http://schemas.openxmlformats.org/officeDocument/2006/relationships/vmlDrawing" Target="../drawings/vmlDrawing10.vml"/><Relationship Id="rId2" Type="http://schemas.openxmlformats.org/officeDocument/2006/relationships/hyperlink" Target="https://www.animalpolitico.com/blogueros-verdad-justicia-reparacion/2018/09/10/caso-lorena-gonzalez-la-fabricacion-de-culpables/" TargetMode="External"/><Relationship Id="rId16" Type="http://schemas.openxmlformats.org/officeDocument/2006/relationships/hyperlink" Target="https://www.animalpolitico.com/2019/10/liberacion-detenidos-tepito-juez/" TargetMode="External"/><Relationship Id="rId1" Type="http://schemas.openxmlformats.org/officeDocument/2006/relationships/hyperlink" Target="http://www.milenio.com/politica/comunidad/usaron-hijo-carne-canon-madre-detenido-agresion-cu" TargetMode="External"/><Relationship Id="rId6" Type="http://schemas.openxmlformats.org/officeDocument/2006/relationships/hyperlink" Target="https://www.animalpolitico.com/author/albertopradilla/" TargetMode="External"/><Relationship Id="rId11" Type="http://schemas.openxmlformats.org/officeDocument/2006/relationships/hyperlink" Target="https://www.eluniversal.com.mx/metropoli/presuntos-policias-le-preguntaron-por-que-caminaba-sola-en-la-noche-y-la-violaron" TargetMode="External"/><Relationship Id="rId5" Type="http://schemas.openxmlformats.org/officeDocument/2006/relationships/hyperlink" Target="https://www.animalpolitico.com/2018/10/policias-golpean-antropologas-bellas-artes/" TargetMode="External"/><Relationship Id="rId15" Type="http://schemas.openxmlformats.org/officeDocument/2006/relationships/hyperlink" Target="https://www.sinembargo.mx/12-10-2019/3660753" TargetMode="External"/><Relationship Id="rId10" Type="http://schemas.openxmlformats.org/officeDocument/2006/relationships/hyperlink" Target="https://sanluis.eluniversal.com.mx/espectaculos/28-06-2019/por-presuntamente-fumar-marihuana-en-la-calle-detienen-hija-de-niurka" TargetMode="External"/><Relationship Id="rId4" Type="http://schemas.openxmlformats.org/officeDocument/2006/relationships/hyperlink" Target="https://www.animalpolitico.com/2018/10/policias-secuestro-tortura-sexual-estudiante/?utm_source=Hoy+en+Animal&amp;utm_campaign=ab94259bd0-EMAIL_CAMPAIGN_2018_10_29_02_44&amp;utm_medium=email&amp;utm_term=0_ae638a5d34-ab94259bd0-392914277" TargetMode="External"/><Relationship Id="rId9" Type="http://schemas.openxmlformats.org/officeDocument/2006/relationships/hyperlink" Target="https://www.sinembargo.mx/28-06-2019/3604191" TargetMode="External"/><Relationship Id="rId14" Type="http://schemas.openxmlformats.org/officeDocument/2006/relationships/hyperlink" Target="https://www.animalpolitico.com/2019/10/arturo-encarcelado-discapacidad-intelectual-onu-mexico/" TargetMode="External"/></Relationships>
</file>

<file path=xl/worksheets/_rels/sheet12.xml.rels><?xml version="1.0" encoding="UTF-8" standalone="yes"?>
<Relationships xmlns="http://schemas.openxmlformats.org/package/2006/relationships"><Relationship Id="rId8" Type="http://schemas.openxmlformats.org/officeDocument/2006/relationships/comments" Target="../comments11.xml"/><Relationship Id="rId3" Type="http://schemas.openxmlformats.org/officeDocument/2006/relationships/hyperlink" Target="https://twitter.com/ContactoHoy/status/1161347312087646208" TargetMode="External"/><Relationship Id="rId7" Type="http://schemas.openxmlformats.org/officeDocument/2006/relationships/vmlDrawing" Target="../drawings/vmlDrawing11.vml"/><Relationship Id="rId2" Type="http://schemas.openxmlformats.org/officeDocument/2006/relationships/hyperlink" Target="https://www.animalpolitico.com/2018/12/marinos-detuvieron-policias-durango-cndh/" TargetMode="External"/><Relationship Id="rId1" Type="http://schemas.openxmlformats.org/officeDocument/2006/relationships/hyperlink" Target="http://www.milenio.com/policia/detienen-a-29-indocumentados-en-durango" TargetMode="External"/><Relationship Id="rId6" Type="http://schemas.openxmlformats.org/officeDocument/2006/relationships/printerSettings" Target="../printerSettings/printerSettings5.bin"/><Relationship Id="rId5" Type="http://schemas.openxmlformats.org/officeDocument/2006/relationships/hyperlink" Target="https://www.elsoldedurango.com.mx/policiaca/por-confusion-detienen-a-periodista-4374949.html" TargetMode="External"/><Relationship Id="rId4" Type="http://schemas.openxmlformats.org/officeDocument/2006/relationships/hyperlink" Target="https://www.meganoticias.mx/durango/especiales/noticias/denuncian-una-detencion-arbitraria-26-03-2019/4060"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s://zonafranca.mx/politica-sociedad/denuncian-estudiantes-detenciones-arbitrarias-continuara-ugenparo/" TargetMode="External"/><Relationship Id="rId3" Type="http://schemas.openxmlformats.org/officeDocument/2006/relationships/hyperlink" Target="https://www.sinembargo.mx/07-12-2018/3507860" TargetMode="External"/><Relationship Id="rId7" Type="http://schemas.openxmlformats.org/officeDocument/2006/relationships/hyperlink" Target="https://www.elsoldesanluis.com.mx/local/cndh-cataloga-como-deficiente-el-trabajo-en-la-fiscalia-4168378.html" TargetMode="External"/><Relationship Id="rId2" Type="http://schemas.openxmlformats.org/officeDocument/2006/relationships/hyperlink" Target="https://www.sinembargo.mx/25-10-2018/3489065" TargetMode="External"/><Relationship Id="rId1" Type="http://schemas.openxmlformats.org/officeDocument/2006/relationships/hyperlink" Target="https://periodicocorreo.com.mx/denuncian-a-policias-por-detencion-arbitraria-de-menores-de-edad/" TargetMode="External"/><Relationship Id="rId6" Type="http://schemas.openxmlformats.org/officeDocument/2006/relationships/hyperlink" Target="https://www.animalpolitico.com/2019/10/leonardo-joven-asesinado-policias-guanajuato/" TargetMode="External"/><Relationship Id="rId5" Type="http://schemas.openxmlformats.org/officeDocument/2006/relationships/hyperlink" Target="https://www.animalpolitico.com/author/rodrigo-soberanes/" TargetMode="External"/><Relationship Id="rId10" Type="http://schemas.openxmlformats.org/officeDocument/2006/relationships/comments" Target="../comments12.xml"/><Relationship Id="rId4" Type="http://schemas.openxmlformats.org/officeDocument/2006/relationships/hyperlink" Target="http://www.milenio.com/policia/velaron-al-migrante-que-fue-abatido-a-balazos-en-sma" TargetMode="External"/><Relationship Id="rId9" Type="http://schemas.openxmlformats.org/officeDocument/2006/relationships/vmlDrawing" Target="../drawings/vmlDrawing12.vml"/></Relationships>
</file>

<file path=xl/worksheets/_rels/sheet14.xml.rels><?xml version="1.0" encoding="UTF-8" standalone="yes"?>
<Relationships xmlns="http://schemas.openxmlformats.org/package/2006/relationships"><Relationship Id="rId3" Type="http://schemas.openxmlformats.org/officeDocument/2006/relationships/hyperlink" Target="https://www.animalpolitico.com/2019/04/policias-federales-fuerza-excesiva-guerrero/" TargetMode="External"/><Relationship Id="rId2" Type="http://schemas.openxmlformats.org/officeDocument/2006/relationships/hyperlink" Target="http://www.eluniversal.com.mx/estados/acusan-policias-municipales-de-desaparicion-de-3-jovenes-en-acapulco" TargetMode="External"/><Relationship Id="rId1" Type="http://schemas.openxmlformats.org/officeDocument/2006/relationships/hyperlink" Target="https://www.animalpolitico.com/2018/09/onu-sistema-penal-megaproyectos-mexico/" TargetMode="External"/><Relationship Id="rId6" Type="http://schemas.openxmlformats.org/officeDocument/2006/relationships/comments" Target="../comments13.xml"/><Relationship Id="rId5" Type="http://schemas.openxmlformats.org/officeDocument/2006/relationships/vmlDrawing" Target="../drawings/vmlDrawing13.vml"/><Relationship Id="rId4" Type="http://schemas.openxmlformats.org/officeDocument/2006/relationships/hyperlink" Target="https://desinformemonos.org/violencia-en-cadena-ejecuciones-tortura-y-detenciones-arbitrarias-en-guerrero/"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https://www.milenio.com/policia/detienen-a-tres-sospechosos-con-cocaina-y-arma-en-pachuca" TargetMode="External"/><Relationship Id="rId2" Type="http://schemas.openxmlformats.org/officeDocument/2006/relationships/hyperlink" Target="https://www.milenio.com/policia/asegura-la-ssph-a-cinco-personas-con-arma-de-fuego" TargetMode="External"/><Relationship Id="rId1" Type="http://schemas.openxmlformats.org/officeDocument/2006/relationships/hyperlink" Target="https://www.jornada.com.mx/ultimas/2019/01/08/culpan-vecinos-a-militares-por-muerte-de-jovenes-en-hidalgo-5015.html" TargetMode="External"/><Relationship Id="rId6" Type="http://schemas.openxmlformats.org/officeDocument/2006/relationships/comments" Target="../comments14.xml"/><Relationship Id="rId5" Type="http://schemas.openxmlformats.org/officeDocument/2006/relationships/vmlDrawing" Target="../drawings/vmlDrawing14.vml"/><Relationship Id="rId4" Type="http://schemas.openxmlformats.org/officeDocument/2006/relationships/hyperlink" Target="https://hidalgo.lasillarota.com/hidalgo-segundo-violaciones-defensores-dh/311604" TargetMode="External"/></Relationships>
</file>

<file path=xl/worksheets/_rels/sheet16.xml.rels><?xml version="1.0" encoding="UTF-8" standalone="yes"?>
<Relationships xmlns="http://schemas.openxmlformats.org/package/2006/relationships"><Relationship Id="rId8" Type="http://schemas.openxmlformats.org/officeDocument/2006/relationships/comments" Target="../comments15.xml"/><Relationship Id="rId3" Type="http://schemas.openxmlformats.org/officeDocument/2006/relationships/hyperlink" Target="https://lasillarota.com/estados/denuncian-detenciones-arbitrarias-a-jovenes-en-jalisco-exigen-renuncia-de-alfaro-enrique-alfaro-jalisco/303173" TargetMode="External"/><Relationship Id="rId7" Type="http://schemas.openxmlformats.org/officeDocument/2006/relationships/vmlDrawing" Target="../drawings/vmlDrawing15.vml"/><Relationship Id="rId2" Type="http://schemas.openxmlformats.org/officeDocument/2006/relationships/hyperlink" Target="http://udgtv.com/noticias/ocotlan-noticias/policias-poncitlan-involucrados-nuevo-caso-abuso-autoridad/" TargetMode="External"/><Relationship Id="rId1" Type="http://schemas.openxmlformats.org/officeDocument/2006/relationships/hyperlink" Target="http://udgtv.com/noticias/ocotlan-noticias/acusan-habitantes-mezcala-detencion-arbitraria-21-personas/" TargetMode="External"/><Relationship Id="rId6" Type="http://schemas.openxmlformats.org/officeDocument/2006/relationships/hyperlink" Target="https://www.nvinoticias.com/nota/78344/acusan-al-ejercito-por-desaparicion-de-familia" TargetMode="External"/><Relationship Id="rId5" Type="http://schemas.openxmlformats.org/officeDocument/2006/relationships/hyperlink" Target="https://pulsoslp.com.mx/nacional/once-detenidos-durante-protestas-en-guadalajara-por-muerte-de-giovanni-lpez/1128430" TargetMode="External"/><Relationship Id="rId4" Type="http://schemas.openxmlformats.org/officeDocument/2006/relationships/hyperlink" Target="https://www.elsoldelcentro.com.mx/mexico/justicia/soldados-ejecutaron-a-2-en-jalisco-y-violaron-a-3-mujeres-en-2016-cndh-pide-reparar-el-dano-396985.html" TargetMode="External"/></Relationships>
</file>

<file path=xl/worksheets/_rels/sheet17.xml.rels><?xml version="1.0" encoding="UTF-8" standalone="yes"?>
<Relationships xmlns="http://schemas.openxmlformats.org/package/2006/relationships"><Relationship Id="rId8" Type="http://schemas.openxmlformats.org/officeDocument/2006/relationships/hyperlink" Target="https://www.animalpolitico.com/2019/03/defensores-agua-libres-carcel-historias/" TargetMode="External"/><Relationship Id="rId13" Type="http://schemas.openxmlformats.org/officeDocument/2006/relationships/hyperlink" Target="https://www.diariodemorelos.com/noticias/liberan-humberto-padgett-arresto-no-se-apeg-la-constituci-n-fgr" TargetMode="External"/><Relationship Id="rId3" Type="http://schemas.openxmlformats.org/officeDocument/2006/relationships/hyperlink" Target="http://www.eluniversal.com.mx/metropoli/edomex/ejercito-detiene-2-presuntos-narcomenudistas-refugiados-en-fes-acatlan-0" TargetMode="External"/><Relationship Id="rId7" Type="http://schemas.openxmlformats.org/officeDocument/2006/relationships/hyperlink" Target="https://www.animalpolitico.com/2019/02/mujer-tortura-mercado-ecatepec-policias/" TargetMode="External"/><Relationship Id="rId12" Type="http://schemas.openxmlformats.org/officeDocument/2006/relationships/hyperlink" Target="https://www.sinembargo.mx/09-01-2020/3709635" TargetMode="External"/><Relationship Id="rId2" Type="http://schemas.openxmlformats.org/officeDocument/2006/relationships/hyperlink" Target="http://www.eluniversal.com.mx/metropoli/policias-se-enfrentan-estudiantes-en-ixtapaluca" TargetMode="External"/><Relationship Id="rId16" Type="http://schemas.openxmlformats.org/officeDocument/2006/relationships/comments" Target="../comments16.xml"/><Relationship Id="rId1" Type="http://schemas.openxmlformats.org/officeDocument/2006/relationships/hyperlink" Target="https://www.animalpolitico.com/2018/08/violacion-chimualhuacan-sentencia-policias/" TargetMode="External"/><Relationship Id="rId6" Type="http://schemas.openxmlformats.org/officeDocument/2006/relationships/hyperlink" Target="https://www.sinembargo.mx/11-12-2018/3509649" TargetMode="External"/><Relationship Id="rId11" Type="http://schemas.openxmlformats.org/officeDocument/2006/relationships/hyperlink" Target="https://www.sinembargo.mx/12-12-2019/3695239" TargetMode="External"/><Relationship Id="rId5" Type="http://schemas.openxmlformats.org/officeDocument/2006/relationships/hyperlink" Target="https://www.sinembargo.mx/12-11-2018/3496608" TargetMode="External"/><Relationship Id="rId15" Type="http://schemas.openxmlformats.org/officeDocument/2006/relationships/vmlDrawing" Target="../drawings/vmlDrawing16.vml"/><Relationship Id="rId10" Type="http://schemas.openxmlformats.org/officeDocument/2006/relationships/hyperlink" Target="https://www.jornada.com.mx/ultimas/estados/2019/10/10/nuevo-video-muestra-agresion-de-policias-a-alumnas-del-cbt1-5082.html" TargetMode="External"/><Relationship Id="rId4" Type="http://schemas.openxmlformats.org/officeDocument/2006/relationships/hyperlink" Target="http://www.sinembargo.mx/17-10-2018/3485792" TargetMode="External"/><Relationship Id="rId9" Type="http://schemas.openxmlformats.org/officeDocument/2006/relationships/hyperlink" Target="https://www.sinembargo.mx/08-08-2019/3626019" TargetMode="External"/><Relationship Id="rId14" Type="http://schemas.openxmlformats.org/officeDocument/2006/relationships/hyperlink" Target="https://vanguardia.com.mx/articulo/denuncian-detencion-arbitraria-de-la-activista-kenia-hernandez" TargetMode="External"/></Relationships>
</file>

<file path=xl/worksheets/_rels/sheet18.xml.rels><?xml version="1.0" encoding="UTF-8" standalone="yes"?>
<Relationships xmlns="http://schemas.openxmlformats.org/package/2006/relationships"><Relationship Id="rId3" Type="http://schemas.openxmlformats.org/officeDocument/2006/relationships/hyperlink" Target="https://www.animalpolitico.com/2019/07/ejercito-torturo-y-detuvo-ilegalmente-a-un-hombre-en-michoacan-paso-5-anos-en-prision/?utm_source=Hoy+en+Animal&amp;utm_campaign=f0e8f58375-EMAIL_CAMPAIGN_2019_07_26_12_21&amp;utm_medium=email&amp;utm_term=0_ae638a5d34-f0e8f58375-392914277" TargetMode="External"/><Relationship Id="rId7" Type="http://schemas.openxmlformats.org/officeDocument/2006/relationships/comments" Target="../comments17.xml"/><Relationship Id="rId2" Type="http://schemas.openxmlformats.org/officeDocument/2006/relationships/hyperlink" Target="https://www.animalpolitico.com/2018/12/michoacan-historias-caravana-desaparecidos/?fbclid=IwAR2l3ZJVqT65eiDMRIGs6aoP4lWgQUlutsu-ZTHeQlyf85Uet4748Kh-qBc" TargetMode="External"/><Relationship Id="rId1" Type="http://schemas.openxmlformats.org/officeDocument/2006/relationships/hyperlink" Target="http://www.sinembargo.mx/05-10-2018/3480928" TargetMode="External"/><Relationship Id="rId6" Type="http://schemas.openxmlformats.org/officeDocument/2006/relationships/vmlDrawing" Target="../drawings/vmlDrawing17.vml"/><Relationship Id="rId5" Type="http://schemas.openxmlformats.org/officeDocument/2006/relationships/hyperlink" Target="http://www.elclarindiario.com/estatales/salgo-a-la-calle-con-la-cara-en-alto-porque-soy-inocente-jesus-reyna/" TargetMode="External"/><Relationship Id="rId4" Type="http://schemas.openxmlformats.org/officeDocument/2006/relationships/hyperlink" Target="https://www.animalpolitico.com/2019/08/mujer-denuncia-maltrato-policias-morelia/" TargetMode="External"/></Relationships>
</file>

<file path=xl/worksheets/_rels/sheet19.xml.rels><?xml version="1.0" encoding="UTF-8" standalone="yes"?>
<Relationships xmlns="http://schemas.openxmlformats.org/package/2006/relationships"><Relationship Id="rId3" Type="http://schemas.openxmlformats.org/officeDocument/2006/relationships/hyperlink" Target="https://www.elsoldecuernavaca.com.mx/local/se-altero-investigacion-en-operativo-mortal-de-temixco-cndh-3898354.html" TargetMode="External"/><Relationship Id="rId2" Type="http://schemas.openxmlformats.org/officeDocument/2006/relationships/hyperlink" Target="https://www.sinembargo.mx/03-07-2019/3606676" TargetMode="External"/><Relationship Id="rId1" Type="http://schemas.openxmlformats.org/officeDocument/2006/relationships/hyperlink" Target="https://www.animalpolitico.com/2019/02/liberan-estudiantes-uaem-casilla-cuautla/" TargetMode="External"/><Relationship Id="rId5" Type="http://schemas.openxmlformats.org/officeDocument/2006/relationships/comments" Target="../comments18.xml"/><Relationship Id="rId4" Type="http://schemas.openxmlformats.org/officeDocument/2006/relationships/vmlDrawing" Target="../drawings/vmlDrawing18.vm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elsoldesanluis.com.mx/mexico/sociedad/cndh-emite-recomendacion-detenciones-arbitrarias-aguascalientes-documentan-tortura-3041351.html" TargetMode="External"/><Relationship Id="rId21" Type="http://schemas.openxmlformats.org/officeDocument/2006/relationships/hyperlink" Target="http://www.sinembargo.mx/17-10-2018/3485792" TargetMode="External"/><Relationship Id="rId42" Type="http://schemas.openxmlformats.org/officeDocument/2006/relationships/hyperlink" Target="https://www.animalpolitico.com/2019/01/lydia-cacho-disculpa-publica/" TargetMode="External"/><Relationship Id="rId63" Type="http://schemas.openxmlformats.org/officeDocument/2006/relationships/hyperlink" Target="https://www.sinembargo.mx/03-07-2019/3606676" TargetMode="External"/><Relationship Id="rId84" Type="http://schemas.openxmlformats.org/officeDocument/2006/relationships/hyperlink" Target="https://www.sinembargo.mx/09-01-2020/3709635" TargetMode="External"/><Relationship Id="rId138" Type="http://schemas.openxmlformats.org/officeDocument/2006/relationships/hyperlink" Target="https://www.elguardian.mx/acusan-de-tortura-a-elementos-de-fuerza-coahuila-otra-vez/" TargetMode="External"/><Relationship Id="rId159" Type="http://schemas.openxmlformats.org/officeDocument/2006/relationships/hyperlink" Target="https://diario.mx/juarez/declaran-ilegal-la-detencion-de--mujer-durante-cateo-20191024-1578908.html" TargetMode="External"/><Relationship Id="rId170" Type="http://schemas.openxmlformats.org/officeDocument/2006/relationships/hyperlink" Target="https://www.youtube.com/watch?v=baM3jZtOPRw" TargetMode="External"/><Relationship Id="rId191" Type="http://schemas.openxmlformats.org/officeDocument/2006/relationships/hyperlink" Target="https://zetatijuana.com/2019/09/abogado-de-cirujano-detenido-con-cocaina-en-san-ysidro-denuncia-inconsistencia-en-detencion/" TargetMode="External"/><Relationship Id="rId205" Type="http://schemas.openxmlformats.org/officeDocument/2006/relationships/hyperlink" Target="https://www.bcsnoticias.mx/otra-vez-detienen-a-personas-en-intento-de-invasion-a-predio-de-los-cabos/" TargetMode="External"/><Relationship Id="rId226" Type="http://schemas.openxmlformats.org/officeDocument/2006/relationships/printerSettings" Target="../printerSettings/printerSettings1.bin"/><Relationship Id="rId107" Type="http://schemas.openxmlformats.org/officeDocument/2006/relationships/hyperlink" Target="https://www.elsur.mx/liberan-a-sujeto-fue-detenido-arbitrariamente/" TargetMode="External"/><Relationship Id="rId11" Type="http://schemas.openxmlformats.org/officeDocument/2006/relationships/hyperlink" Target="http://www.milenio.com/policia/ejercito-ejecuto-2-sembro-armas-cuerpos-palmarito-puebla-acredito-cndh" TargetMode="External"/><Relationship Id="rId32" Type="http://schemas.openxmlformats.org/officeDocument/2006/relationships/hyperlink" Target="https://www.animalpolitico.com/2018/11/detencion-menores-migrantes-sexenio-epn/?fbclid=IwAR3uV5KUl1jQkvf7ak5mPU2A9hIHtf3iskqR-r-Bwzuen902Z1au5-lDfkI" TargetMode="External"/><Relationship Id="rId53" Type="http://schemas.openxmlformats.org/officeDocument/2006/relationships/hyperlink" Target="https://www.sinembargo.mx/21-05-2019/3584472" TargetMode="External"/><Relationship Id="rId74" Type="http://schemas.openxmlformats.org/officeDocument/2006/relationships/hyperlink" Target="https://www.animalpolitico.com/2019/10/leonardo-joven-asesinado-policias-guanajuato/" TargetMode="External"/><Relationship Id="rId128" Type="http://schemas.openxmlformats.org/officeDocument/2006/relationships/hyperlink" Target="https://elheraldodeveracruz.com.mx/estado/cd-veracruz/66289-en-ixtac.html" TargetMode="External"/><Relationship Id="rId149" Type="http://schemas.openxmlformats.org/officeDocument/2006/relationships/hyperlink" Target="https://imparcialoaxaca.mx/istmo/315613/denuncian-detencion-arbitraria-de-dos-jovenes-en-la-ventosa/" TargetMode="External"/><Relationship Id="rId5" Type="http://schemas.openxmlformats.org/officeDocument/2006/relationships/hyperlink" Target="http://www.sinembargo.mx/02-09-2018/3465091" TargetMode="External"/><Relationship Id="rId95" Type="http://schemas.openxmlformats.org/officeDocument/2006/relationships/hyperlink" Target="https://www.elsoldelcentro.com.mx/mexico/sociedad/cndh-emite-recomendacion-detenciones-arbitrarias-aguascalientes-documentan-tortura-3041351.html" TargetMode="External"/><Relationship Id="rId160" Type="http://schemas.openxmlformats.org/officeDocument/2006/relationships/hyperlink" Target="https://diario.mx/juarez/denuncian-arrestos-ilegales--tras-agresion-a-municipal-20191205-1596808.html" TargetMode="External"/><Relationship Id="rId181" Type="http://schemas.openxmlformats.org/officeDocument/2006/relationships/hyperlink" Target="https://www.elimparcial.com/tijuana/rosarito/Evidencian-presunto-abuso-de-policias-en-Rosarito-20190719-0020.html" TargetMode="External"/><Relationship Id="rId216" Type="http://schemas.openxmlformats.org/officeDocument/2006/relationships/hyperlink" Target="https://zonafranca.mx/politica-sociedad/denuncian-estudiantes-detenciones-arbitrarias-continuara-ugenparo/" TargetMode="External"/><Relationship Id="rId22" Type="http://schemas.openxmlformats.org/officeDocument/2006/relationships/hyperlink" Target="http://sanluis.eluniversal.com.mx/nacion/18-10-2018/cndh-emite-recomendacion-sedena-y-policia-federal-por-tortura-pasajero" TargetMode="External"/><Relationship Id="rId43" Type="http://schemas.openxmlformats.org/officeDocument/2006/relationships/hyperlink" Target="https://www.huffingtonpost.com.mx/2019/01/31/policia-viola-a-mujer-detenida-en-puebla_a_23658108/" TargetMode="External"/><Relationship Id="rId64" Type="http://schemas.openxmlformats.org/officeDocument/2006/relationships/hyperlink" Target="https://www.animalpolitico.com/2019/07/ejercito-torturo-y-detuvo-ilegalmente-a-un-hombre-en-michoacan-paso-5-anos-en-prision/?utm_source=Hoy+en+Animal&amp;utm_campaign=f0e8f58375-EMAIL_CAMPAIGN_2019_07_26_12_21&amp;utm_medium=email&amp;utm_term=0_ae638a5d34-f0e8f58375-392914277" TargetMode="External"/><Relationship Id="rId118" Type="http://schemas.openxmlformats.org/officeDocument/2006/relationships/hyperlink" Target="https://www.elsoldecuernavaca.com.mx/local/se-altero-investigacion-en-operativo-mortal-de-temixco-cndh-3898354.html" TargetMode="External"/><Relationship Id="rId139" Type="http://schemas.openxmlformats.org/officeDocument/2006/relationships/hyperlink" Target="https://vanguardia.com.mx/articulo/denuncian-detencion-arbitraria-de-la-activista-kenia-hernandez" TargetMode="External"/><Relationship Id="rId85" Type="http://schemas.openxmlformats.org/officeDocument/2006/relationships/hyperlink" Target="https://www.sinembargo.mx/24-02-2020/3736713" TargetMode="External"/><Relationship Id="rId150" Type="http://schemas.openxmlformats.org/officeDocument/2006/relationships/hyperlink" Target="https://imparcialoaxaca.mx/policiaca/304301/acusan-a-presidente-municipal-de-alotepec-por-detencion-arbitraria/" TargetMode="External"/><Relationship Id="rId171" Type="http://schemas.openxmlformats.org/officeDocument/2006/relationships/hyperlink" Target="https://depeso.com/" TargetMode="External"/><Relationship Id="rId192" Type="http://schemas.openxmlformats.org/officeDocument/2006/relationships/hyperlink" Target="http://jornadabc.mx/tijuana/21-08-2019/realiza-inm-redada-en-el-centro-de-tijuana-hay-varios-detenidos" TargetMode="External"/><Relationship Id="rId206" Type="http://schemas.openxmlformats.org/officeDocument/2006/relationships/hyperlink" Target="https://www.diarioelindependiente.mx/2018/10/policia-ministerial-la-corporacion-mas-denunciada-en-la-cedh-de-bcs" TargetMode="External"/><Relationship Id="rId227" Type="http://schemas.openxmlformats.org/officeDocument/2006/relationships/vmlDrawing" Target="../drawings/vmlDrawing1.vml"/><Relationship Id="rId12" Type="http://schemas.openxmlformats.org/officeDocument/2006/relationships/hyperlink" Target="http://www.eluniversal.com.mx/metropoli/edomex/ejercito-detiene-2-presuntos-narcomenudistas-refugiados-en-fes-acatlan-0" TargetMode="External"/><Relationship Id="rId33" Type="http://schemas.openxmlformats.org/officeDocument/2006/relationships/hyperlink" Target="https://www.animalpolitico.com/2018/11/mujeres-detenidas-mexico-tortura-sexual-autoridades/" TargetMode="External"/><Relationship Id="rId108" Type="http://schemas.openxmlformats.org/officeDocument/2006/relationships/hyperlink" Target="http://www.cronicacampeche.com/?p=158674" TargetMode="External"/><Relationship Id="rId129" Type="http://schemas.openxmlformats.org/officeDocument/2006/relationships/hyperlink" Target="https://www.eldictamen.mx/noticias-de-veracruz/hechos/senalan-a-elementos-de-la-fuerza-civil-por-detener-arbitrariamente-a-ciudadanos-de-eu/" TargetMode="External"/><Relationship Id="rId54" Type="http://schemas.openxmlformats.org/officeDocument/2006/relationships/hyperlink" Target="https://www.animalpolitico.com/2019/06/chiapas-migrantes-guardia-nacional/?utm_source=Hoy+en+Animal&amp;utm_campaign=717f2c6933-EMAIL_CAMPAIGN_2019_06_11_12_25&amp;utm_medium=email&amp;utm_term=0_ae638a5d34-717f2c6933-392914277" TargetMode="External"/><Relationship Id="rId75" Type="http://schemas.openxmlformats.org/officeDocument/2006/relationships/hyperlink" Target="https://www.animalpolitico.com/author/albertopradilla/" TargetMode="External"/><Relationship Id="rId96" Type="http://schemas.openxmlformats.org/officeDocument/2006/relationships/hyperlink" Target="https://www.elsoldelcentro.com.mx/republica/detenciones-arbitrarias-extorsion-y-robos-a-migrantes-por-parte-de-la-policia-municipal-1575894.html" TargetMode="External"/><Relationship Id="rId140" Type="http://schemas.openxmlformats.org/officeDocument/2006/relationships/hyperlink" Target="https://www.elsiglodetorreon.com.mx/noticia/1708359.han-recibido-16-quejas-contra-agentes-de-la-dspm-de-torreon.html" TargetMode="External"/><Relationship Id="rId161" Type="http://schemas.openxmlformats.org/officeDocument/2006/relationships/hyperlink" Target="https://www.animalpolitico.com/2018/12/marinos-detuvieron-policias-durango-cndh/" TargetMode="External"/><Relationship Id="rId182" Type="http://schemas.openxmlformats.org/officeDocument/2006/relationships/hyperlink" Target="http://radartecatenews.com/2019/07/12/detienen-a-un-presunto-narcomenudista/" TargetMode="External"/><Relationship Id="rId217" Type="http://schemas.openxmlformats.org/officeDocument/2006/relationships/hyperlink" Target="https://hidalgo.lasillarota.com/hidalgo-segundo-violaciones-defensores-dh/311604" TargetMode="External"/><Relationship Id="rId6" Type="http://schemas.openxmlformats.org/officeDocument/2006/relationships/hyperlink" Target="http://www.eluniversal.com.mx/metropoli/policias-se-enfrentan-estudiantes-en-ixtapaluca" TargetMode="External"/><Relationship Id="rId23" Type="http://schemas.openxmlformats.org/officeDocument/2006/relationships/hyperlink" Target="http://oaxaca.eluniversal.com.mx/seguridad/27-09-2018/fiscalia-de-oaxaca-allana-casa-de-periodista-sin-orden-judicial" TargetMode="External"/><Relationship Id="rId119" Type="http://schemas.openxmlformats.org/officeDocument/2006/relationships/hyperlink" Target="https://www.diariodemorelos.com/noticias/liberan-humberto-padgett-arresto-no-se-apeg-la-constituci-n-fgr" TargetMode="External"/><Relationship Id="rId44" Type="http://schemas.openxmlformats.org/officeDocument/2006/relationships/hyperlink" Target="https://www.animalpolitico.com/2019/02/mujer-tortura-mercado-ecatepec-policias/" TargetMode="External"/><Relationship Id="rId65" Type="http://schemas.openxmlformats.org/officeDocument/2006/relationships/hyperlink" Target="https://www.eluniversal.com.mx/columna/alejandro-hope/nacion/la-guardia-en-el-metro" TargetMode="External"/><Relationship Id="rId86" Type="http://schemas.openxmlformats.org/officeDocument/2006/relationships/hyperlink" Target="https://www.elnorte.com/aplicacioneslibre/preacceso/articulo/default.aspx?__rval=1&amp;urlredirect=https://www.elnorte.com/aplicaciones/articulo/default.aspx?id=1886549&amp;utm_source=Tw&amp;utm_medium=@elnorte&amp;utm_campaign=pxtwitter" TargetMode="External"/><Relationship Id="rId130" Type="http://schemas.openxmlformats.org/officeDocument/2006/relationships/hyperlink" Target="https://www.eldictamen.mx/variadas/se-equivocan-y-detienen-a-la-persona-equivocada/" TargetMode="External"/><Relationship Id="rId151" Type="http://schemas.openxmlformats.org/officeDocument/2006/relationships/hyperlink" Target="http://www.nvinoticias.com/nota/93386/atiende-onu-detencion-arbitraria-de-indigena-en-oaxaca" TargetMode="External"/><Relationship Id="rId172" Type="http://schemas.openxmlformats.org/officeDocument/2006/relationships/hyperlink" Target="https://articulo19.org/reportero-es-detenido-arbitrariamente-y-somerido-a-tortura-en-benito-juarez-quintana-roo/" TargetMode="External"/><Relationship Id="rId193" Type="http://schemas.openxmlformats.org/officeDocument/2006/relationships/hyperlink" Target="http://jornadabc.mx/tijuana/04-09-2019/adrian-vazquez-sin-reparacion-integral-de-dano-7-anos-despues" TargetMode="External"/><Relationship Id="rId207" Type="http://schemas.openxmlformats.org/officeDocument/2006/relationships/hyperlink" Target="https://www.diarioelindependiente.mx/2020/04/procuraduria-del-estado-deja-en-desamparo-a-victimas-durante-pandemia" TargetMode="External"/><Relationship Id="rId228" Type="http://schemas.openxmlformats.org/officeDocument/2006/relationships/comments" Target="../comments1.xml"/><Relationship Id="rId13" Type="http://schemas.openxmlformats.org/officeDocument/2006/relationships/hyperlink" Target="https://www.animalpolitico.com/2018/09/onu-sistema-penal-megaproyectos-mexico/" TargetMode="External"/><Relationship Id="rId109" Type="http://schemas.openxmlformats.org/officeDocument/2006/relationships/hyperlink" Target="http://www.cronicacampeche.com/?p=162037" TargetMode="External"/><Relationship Id="rId34" Type="http://schemas.openxmlformats.org/officeDocument/2006/relationships/hyperlink" Target="http://sanluis.eluniversal.com.mx/seguridad/30-11-2018/detienen-dos-hombres-por-posesion-de-droga" TargetMode="External"/><Relationship Id="rId55" Type="http://schemas.openxmlformats.org/officeDocument/2006/relationships/hyperlink" Target="https://www.eluniversal.com.mx/nacion/sociedad/va-al-alza-detencion-de-ninos-migrantes?utm_campaign=&amp;utm_content=Informaci%C3%B3n+General-Va+al+alza+detenci%C3%B3n+de+ni%C3%B1os+migrantes&amp;utm_medium=email&amp;utm_source=eluniversal&amp;utm_term=Informaci%C3%B3n+General-Va+al+alza+detenci%C3%B3n+de+ni%C3%B1os+migrantes" TargetMode="External"/><Relationship Id="rId76" Type="http://schemas.openxmlformats.org/officeDocument/2006/relationships/hyperlink" Target="https://www.animalpolitico.com/2019/10/fiscalia-bcs-inculpa-empresario-jose-arredondo-tortura-pruebas/" TargetMode="External"/><Relationship Id="rId97" Type="http://schemas.openxmlformats.org/officeDocument/2006/relationships/hyperlink" Target="https://www.elsoldelcentro.com.mx/mexico/justicia/soldados-ejecutaron-a-2-en-jalisco-y-violaron-a-3-mujeres-en-2016-cndh-pide-reparar-el-dano-396985.html" TargetMode="External"/><Relationship Id="rId120" Type="http://schemas.openxmlformats.org/officeDocument/2006/relationships/hyperlink" Target="https://www.latarde.com.mx/mipais/acusan-a-marinos-de-torturar-a-17-personas/529289" TargetMode="External"/><Relationship Id="rId141" Type="http://schemas.openxmlformats.org/officeDocument/2006/relationships/hyperlink" Target="http://www.elclarindiario.com/estatales/salgo-a-la-calle-con-la-cara-en-alto-porque-soy-inocente-jesus-reyna/" TargetMode="External"/><Relationship Id="rId7" Type="http://schemas.openxmlformats.org/officeDocument/2006/relationships/hyperlink" Target="http://www.milenio.com/politica/comunidad/usaron-hijo-carne-canon-madre-detenido-agresion-cu" TargetMode="External"/><Relationship Id="rId162" Type="http://schemas.openxmlformats.org/officeDocument/2006/relationships/hyperlink" Target="https://twitter.com/ContactoHoy/status/1161347312087646208" TargetMode="External"/><Relationship Id="rId183" Type="http://schemas.openxmlformats.org/officeDocument/2006/relationships/hyperlink" Target="http://radartecatenews.com/2019/07/18/incautan-mas-de-9-kilos-de-drogas-y-7-armas-de-fuego/" TargetMode="External"/><Relationship Id="rId218" Type="http://schemas.openxmlformats.org/officeDocument/2006/relationships/hyperlink" Target="https://www.eluniversal.com.mx/estados/detienen-en-sonora-irineo-mujica-lider-de-las-caravanas-migrantes" TargetMode="External"/><Relationship Id="rId24" Type="http://schemas.openxmlformats.org/officeDocument/2006/relationships/hyperlink" Target="https://www.sinembargo.mx/25-10-2018/3489065" TargetMode="External"/><Relationship Id="rId45" Type="http://schemas.openxmlformats.org/officeDocument/2006/relationships/hyperlink" Target="https://www.animalpolitico.com/2019/02/liberan-estudiantes-uaem-casilla-cuautla/" TargetMode="External"/><Relationship Id="rId66" Type="http://schemas.openxmlformats.org/officeDocument/2006/relationships/hyperlink" Target="https://www.eluniversal.com.mx/metropoli/presuntos-policias-le-preguntaron-por-que-caminaba-sola-en-la-noche-y-la-violaron" TargetMode="External"/><Relationship Id="rId87" Type="http://schemas.openxmlformats.org/officeDocument/2006/relationships/hyperlink" Target="https://oaxaca.eluniversal.com.mx/seguridad/02-04-2020/indagan-por-desaparicion-forzada-al-exdirector-de-la-policia-municipal-de-loma" TargetMode="External"/><Relationship Id="rId110" Type="http://schemas.openxmlformats.org/officeDocument/2006/relationships/hyperlink" Target="https://expresocampeche.com/notas/estado/2016/04/19/che-cu-presenta-denuncia-ante-la-pgr-detencion-arbitraria/" TargetMode="External"/><Relationship Id="rId131" Type="http://schemas.openxmlformats.org/officeDocument/2006/relationships/hyperlink" Target="http://cronicadexalapa.com/abogados-solicitaron-a-congreso-revisar-detenciones-arbitrarias/" TargetMode="External"/><Relationship Id="rId152" Type="http://schemas.openxmlformats.org/officeDocument/2006/relationships/hyperlink" Target="https://www.nvinoticias.com/nota/78344/acusan-al-ejercito-por-desaparicion-de-familia" TargetMode="External"/><Relationship Id="rId173" Type="http://schemas.openxmlformats.org/officeDocument/2006/relationships/hyperlink" Target="https://articulo19.org/reportero-es-detenido-arbitrariamente-y-somerido-a-tortura-en-benito-juarez-quintana-roo/" TargetMode="External"/><Relationship Id="rId194" Type="http://schemas.openxmlformats.org/officeDocument/2006/relationships/hyperlink" Target="https://www.elimparcial.com/tijuana/tijuana/Tiene-Sindicatura-904-investigaciones-contra-policias-20190906-0004.html" TargetMode="External"/><Relationship Id="rId208" Type="http://schemas.openxmlformats.org/officeDocument/2006/relationships/hyperlink" Target="https://metropolimx.com/denuncian-abuso-de-autoridad-y-detencion-arbitraria-en-la-paz/" TargetMode="External"/><Relationship Id="rId14" Type="http://schemas.openxmlformats.org/officeDocument/2006/relationships/hyperlink" Target="http://www.milenio.com/policia/detienen-a-hombre-por-amenaza-de-plagio" TargetMode="External"/><Relationship Id="rId35" Type="http://schemas.openxmlformats.org/officeDocument/2006/relationships/hyperlink" Target="https://www.sinembargo.mx/07-12-2018/3507860" TargetMode="External"/><Relationship Id="rId56" Type="http://schemas.openxmlformats.org/officeDocument/2006/relationships/hyperlink" Target="https://www.sinembargo.mx/23-06-2019/3601610" TargetMode="External"/><Relationship Id="rId77" Type="http://schemas.openxmlformats.org/officeDocument/2006/relationships/hyperlink" Target="https://www.jornada.com.mx/ultimas/estados/2019/10/10/nuevo-video-muestra-agresion-de-policias-a-alumnas-del-cbt1-5082.html" TargetMode="External"/><Relationship Id="rId100" Type="http://schemas.openxmlformats.org/officeDocument/2006/relationships/hyperlink" Target="https://www.elsoldelcentro.com.mx/mexico/justicia/marina-ejecuto-a-mexicano-y-tres-estadounidenses-en-matamoros-cndh-565673.html" TargetMode="External"/><Relationship Id="rId8" Type="http://schemas.openxmlformats.org/officeDocument/2006/relationships/hyperlink" Target="http://www.sinembargo.mx/12-09-2018/3470155" TargetMode="External"/><Relationship Id="rId98" Type="http://schemas.openxmlformats.org/officeDocument/2006/relationships/hyperlink" Target="https://www.elsoldelcentro.com.mx/mexico/recomendacion-de-la-cndh-a-secretaria-de-la-marina-por-acto-de-tortura-227138.html" TargetMode="External"/><Relationship Id="rId121" Type="http://schemas.openxmlformats.org/officeDocument/2006/relationships/hyperlink" Target="https://www.elsoldetampico.com.mx/local/denuncian-ilegal-detencion-de-turistas-estadounidenses-2116754.html" TargetMode="External"/><Relationship Id="rId142" Type="http://schemas.openxmlformats.org/officeDocument/2006/relationships/hyperlink" Target="https://www.elsoldepuebla.com.mx/local/tras-detencion-pide-artista-urbano-no-criminalizar-su-labor-1640499.html" TargetMode="External"/><Relationship Id="rId163" Type="http://schemas.openxmlformats.org/officeDocument/2006/relationships/hyperlink" Target="https://www.meganoticias.mx/durango/especiales/noticias/denuncian-una-detencion-arbitraria-26-03-2019/4060" TargetMode="External"/><Relationship Id="rId184" Type="http://schemas.openxmlformats.org/officeDocument/2006/relationships/hyperlink" Target="https://www.lavozdelafrontera.com.mx/policiaca/detienen-a-29-en-operativo-conjunto-3785211.html" TargetMode="External"/><Relationship Id="rId219" Type="http://schemas.openxmlformats.org/officeDocument/2006/relationships/hyperlink" Target="https://www.milenio.com/estados/en-sonora-piden-juicio-politico-contra-fiscal-general" TargetMode="External"/><Relationship Id="rId3" Type="http://schemas.openxmlformats.org/officeDocument/2006/relationships/hyperlink" Target="https://www.animalpolitico.com/2018/08/tlaxcala-procuraduria-disculpa-policias/?utm_source=Hoy%20en%20Animal&amp;utm_campaign=f56e0883e6-EMAIL_CAMPAIGN_2018_08_17_01_50&amp;utm_medium=email&amp;utm_term=0_ae638a5d34-f56e0883e6-392914277" TargetMode="External"/><Relationship Id="rId214" Type="http://schemas.openxmlformats.org/officeDocument/2006/relationships/hyperlink" Target="https://www.proceso.com.mx/564461/policias-de-colima-hieren-de-gravedad-a-un-adolescente-que-tronaba-cohetes-en-la-calle" TargetMode="External"/><Relationship Id="rId25" Type="http://schemas.openxmlformats.org/officeDocument/2006/relationships/hyperlink" Target="https://www.animalpolitico.com/2018/10/policias-secuestro-tortura-sexual-estudiante/?utm_source=Hoy+en+Animal&amp;utm_campaign=ab94259bd0-EMAIL_CAMPAIGN_2018_10_29_02_44&amp;utm_medium=email&amp;utm_term=0_ae638a5d34-ab94259bd0-392914277" TargetMode="External"/><Relationship Id="rId46" Type="http://schemas.openxmlformats.org/officeDocument/2006/relationships/hyperlink" Target="https://www.sinembargo.mx/03-03-2019/3544828" TargetMode="External"/><Relationship Id="rId67" Type="http://schemas.openxmlformats.org/officeDocument/2006/relationships/hyperlink" Target="https://www.sinembargo.mx/08-08-2019/3626019" TargetMode="External"/><Relationship Id="rId116" Type="http://schemas.openxmlformats.org/officeDocument/2006/relationships/hyperlink" Target="https://www.elsoldesanluis.com.mx/local/dos-detenidas-son-inocentes-colectivos-5339731.html" TargetMode="External"/><Relationship Id="rId137" Type="http://schemas.openxmlformats.org/officeDocument/2006/relationships/hyperlink" Target="http://www.zocalo.com.mx/reforma/detail/acusan-captura-arbitraria-en-hidalgo" TargetMode="External"/><Relationship Id="rId158" Type="http://schemas.openxmlformats.org/officeDocument/2006/relationships/hyperlink" Target="https://diario.mx/juarez/declaran-ilegal-detencion-de-implicados-en-plagio-20200330-1646377.html" TargetMode="External"/><Relationship Id="rId20" Type="http://schemas.openxmlformats.org/officeDocument/2006/relationships/hyperlink" Target="http://www.sinembargo.mx/05-10-2018/3480928" TargetMode="External"/><Relationship Id="rId41" Type="http://schemas.openxmlformats.org/officeDocument/2006/relationships/hyperlink" Target="https://www.jornada.com.mx/ultimas/2019/01/08/culpan-vecinos-a-militares-por-muerte-de-jovenes-en-hidalgo-5015.html" TargetMode="External"/><Relationship Id="rId62" Type="http://schemas.openxmlformats.org/officeDocument/2006/relationships/hyperlink" Target="https://www.milenio.com/estados/investigan-detencion-ilegal-de-periodista-en-parras" TargetMode="External"/><Relationship Id="rId83" Type="http://schemas.openxmlformats.org/officeDocument/2006/relationships/hyperlink" Target="https://www.animalpolitico.com/2020/01/cndh-guardia-nacional-quejas-violaciones-derechos/" TargetMode="External"/><Relationship Id="rId88" Type="http://schemas.openxmlformats.org/officeDocument/2006/relationships/hyperlink" Target="https://sanluis.eluniversal.com.mx/seguridad/24-04-2020/detienen-policias-municipales-de-slp-por-presunta-desaparicion-de-personas" TargetMode="External"/><Relationship Id="rId111" Type="http://schemas.openxmlformats.org/officeDocument/2006/relationships/hyperlink" Target="https://tribunacampeche.com/policia/2017/05/05/309947/" TargetMode="External"/><Relationship Id="rId132" Type="http://schemas.openxmlformats.org/officeDocument/2006/relationships/hyperlink" Target="http://cronicadexalapa.com/policia-naval-detiene-arbitrariamente-a-persona-con-discapacidad/" TargetMode="External"/><Relationship Id="rId153" Type="http://schemas.openxmlformats.org/officeDocument/2006/relationships/hyperlink" Target="https://tiempodigital.mx/2018/04/09/afirma-cndh-detencion-arbitraria-de-12-personas-en-oaxaca/" TargetMode="External"/><Relationship Id="rId174" Type="http://schemas.openxmlformats.org/officeDocument/2006/relationships/hyperlink" Target="https://noticias.canal10.tv/nota/ayuntamiento/policias-acusados-de-detenciones-arbitrarias-2020-01-17" TargetMode="External"/><Relationship Id="rId179" Type="http://schemas.openxmlformats.org/officeDocument/2006/relationships/hyperlink" Target="https://www.elimparcial.com/tijuana/policiaca/Decomisa-Policia-Municipal-medio-kilo-de-mariguana-a--hombre-20190712-0015.html" TargetMode="External"/><Relationship Id="rId195" Type="http://schemas.openxmlformats.org/officeDocument/2006/relationships/hyperlink" Target="https://www.elimparcial.com/tijuana/policiaca/Incauta-PEP-mas-de-33-kilos-de-mariguana-y-dos-armas-de-fuego-20190906-0026.html" TargetMode="External"/><Relationship Id="rId209" Type="http://schemas.openxmlformats.org/officeDocument/2006/relationships/hyperlink" Target="https://colectivopericu.net/2018/07/17/aprehension-de-ex-policia-involucrado-en-asesinato-de-asael-valtierra/" TargetMode="External"/><Relationship Id="rId190" Type="http://schemas.openxmlformats.org/officeDocument/2006/relationships/hyperlink" Target="https://www.lavozdelafrontera.com.mx/policiaca/captura-pep-a-dos-personas-armadas-3719792.html" TargetMode="External"/><Relationship Id="rId204" Type="http://schemas.openxmlformats.org/officeDocument/2006/relationships/hyperlink" Target="https://tecateinformativo.com/hombre-se-resistio-al-arresto-y-murio-en-tecate/" TargetMode="External"/><Relationship Id="rId220" Type="http://schemas.openxmlformats.org/officeDocument/2006/relationships/hyperlink" Target="https://www.uniobregon.com/noticias/hermosillo/598791/denuncian-detencion-arbitraria-de-lider-sindical-de-choferes.html" TargetMode="External"/><Relationship Id="rId225" Type="http://schemas.openxmlformats.org/officeDocument/2006/relationships/hyperlink" Target="https://reporteroshoy.mx/wp/denuncian-abuso-policiaco-contra-mujeres-de-un-bar-en-merida.html" TargetMode="External"/><Relationship Id="rId15" Type="http://schemas.openxmlformats.org/officeDocument/2006/relationships/hyperlink" Target="https://www.animalpolitico.com/2017/02/mexicali-manifestantes-detencion-protesta/" TargetMode="External"/><Relationship Id="rId36" Type="http://schemas.openxmlformats.org/officeDocument/2006/relationships/hyperlink" Target="http://www.eluniversal.com.mx/estados/acusan-policias-municipales-de-desaparicion-de-3-jovenes-en-acapulco" TargetMode="External"/><Relationship Id="rId57" Type="http://schemas.openxmlformats.org/officeDocument/2006/relationships/hyperlink" Target="https://www.animalpolitico.com/2019/06/presos-chiapas-huelga-105-dias/" TargetMode="External"/><Relationship Id="rId106" Type="http://schemas.openxmlformats.org/officeDocument/2006/relationships/hyperlink" Target="https://www.elsur.mx/elementos-la-pep-detienen-manera-arbitraria-a-sujeto/" TargetMode="External"/><Relationship Id="rId127" Type="http://schemas.openxmlformats.org/officeDocument/2006/relationships/hyperlink" Target="https://elheraldodeveracruz.com.mx/estado/xalapa/66882-denuncian-detencion-ilegal-de-su-dirigente-sindical.html" TargetMode="External"/><Relationship Id="rId10" Type="http://schemas.openxmlformats.org/officeDocument/2006/relationships/hyperlink" Target="https://www.animalpolitico.com/2018/09/encapuchados-enfrentamiento-policia-cdmx/" TargetMode="External"/><Relationship Id="rId31" Type="http://schemas.openxmlformats.org/officeDocument/2006/relationships/hyperlink" Target="https://www.animalpolitico.com/2018/12/michoacan-historias-caravana-desaparecidos/?fbclid=IwAR2l3ZJVqT65eiDMRIGs6aoP4lWgQUlutsu-ZTHeQlyf85Uet4748Kh-qBc" TargetMode="External"/><Relationship Id="rId52" Type="http://schemas.openxmlformats.org/officeDocument/2006/relationships/hyperlink" Target="https://www.animalpolitico.com/2019/05/desalojo-juarez-testimonios/" TargetMode="External"/><Relationship Id="rId73" Type="http://schemas.openxmlformats.org/officeDocument/2006/relationships/hyperlink" Target="https://www.animalpolitico.com/author/rodrigo-soberanes/" TargetMode="External"/><Relationship Id="rId78" Type="http://schemas.openxmlformats.org/officeDocument/2006/relationships/hyperlink" Target="https://www.sinembargo.mx/12-10-2019/3660753" TargetMode="External"/><Relationship Id="rId94" Type="http://schemas.openxmlformats.org/officeDocument/2006/relationships/hyperlink" Target="https://www.novedadescampeche.com.mx/opinion/ante-la-pandemia-suspender-garantias-y-derechos/" TargetMode="External"/><Relationship Id="rId99" Type="http://schemas.openxmlformats.org/officeDocument/2006/relationships/hyperlink" Target="https://www.elsoldelcentro.com.mx/republica/justicia/joven-golpeado-por-municipales-de-chihuahua-se-debate-entre-la-vida-y-la-muerte-312717.html" TargetMode="External"/><Relationship Id="rId101" Type="http://schemas.openxmlformats.org/officeDocument/2006/relationships/hyperlink" Target="https://beyondbordersnews.com/es_MX/2019/10/30/abordan-en-tijuana-detenciones-arbitrarias-de-varios-estados-de-mexico/" TargetMode="External"/><Relationship Id="rId122" Type="http://schemas.openxmlformats.org/officeDocument/2006/relationships/hyperlink" Target="https://www.elbravo.mx/detienen-a-activista-pro-ninos-con-cancer-en-tijuana/" TargetMode="External"/><Relationship Id="rId143" Type="http://schemas.openxmlformats.org/officeDocument/2006/relationships/hyperlink" Target="https://www.diariocambio.com.mx/2018/regiones/angelopolis/item/27728-transito-de-coronango-detiene-de-manera-arbitraria-a-un-hombre-y-tambien-se-llevan-a-un-nino-video" TargetMode="External"/><Relationship Id="rId148" Type="http://schemas.openxmlformats.org/officeDocument/2006/relationships/hyperlink" Target="https://imparcialoaxaca.mx/policiaca/216541/denuncian-a-policias-municipales-por-detencion-arbitraria-en-huajuapan/" TargetMode="External"/><Relationship Id="rId164" Type="http://schemas.openxmlformats.org/officeDocument/2006/relationships/hyperlink" Target="https://www.elsoldedurango.com.mx/policiaca/por-confusion-detienen-a-periodista-4374949.html" TargetMode="External"/><Relationship Id="rId169" Type="http://schemas.openxmlformats.org/officeDocument/2006/relationships/hyperlink" Target="http://www.contextonn.com/laja-bajio/denuncia-diputado-federal-detencion-arbitraria-por-parte-de-policias-estatales-de-queretaro" TargetMode="External"/><Relationship Id="rId185" Type="http://schemas.openxmlformats.org/officeDocument/2006/relationships/hyperlink" Target="http://radartecatenews.com/2019/07/21/incautan-3-kilos-de-heroina-y-marihuana-dos-detenidos/" TargetMode="External"/><Relationship Id="rId4" Type="http://schemas.openxmlformats.org/officeDocument/2006/relationships/hyperlink" Target="https://www.animalpolitico.com/2018/08/violacion-chimualhuacan-sentencia-policias/" TargetMode="External"/><Relationship Id="rId9" Type="http://schemas.openxmlformats.org/officeDocument/2006/relationships/hyperlink" Target="https://www.animalpolitico.com/blogueros-verdad-justicia-reparacion/2018/09/10/caso-lorena-gonzalez-la-fabricacion-de-culpables/" TargetMode="External"/><Relationship Id="rId180" Type="http://schemas.openxmlformats.org/officeDocument/2006/relationships/hyperlink" Target="https://www.lavozdelafrontera.com.mx/policiaca/capturan-a-tres-presuntos-narcomenudistas-3897141.html" TargetMode="External"/><Relationship Id="rId210" Type="http://schemas.openxmlformats.org/officeDocument/2006/relationships/hyperlink" Target="https://zetatijuana.com/2018/12/ministeriales-fabrican-culpables/" TargetMode="External"/><Relationship Id="rId215" Type="http://schemas.openxmlformats.org/officeDocument/2006/relationships/hyperlink" Target="https://www.elsoldesanluis.com.mx/local/cndh-cataloga-como-deficiente-el-trabajo-en-la-fiscalia-4168378.html" TargetMode="External"/><Relationship Id="rId26" Type="http://schemas.openxmlformats.org/officeDocument/2006/relationships/hyperlink" Target="https://www.animalpolitico.com/2018/10/policias-golpean-antropologas-bellas-artes/" TargetMode="External"/><Relationship Id="rId47" Type="http://schemas.openxmlformats.org/officeDocument/2006/relationships/hyperlink" Target="https://www.animalpolitico.com/2019/03/defensores-agua-libres-carcel-historias/" TargetMode="External"/><Relationship Id="rId68" Type="http://schemas.openxmlformats.org/officeDocument/2006/relationships/hyperlink" Target="https://www.animalpolitico.com/2019/08/mujer-denuncia-maltrato-policias-morelia/" TargetMode="External"/><Relationship Id="rId89" Type="http://schemas.openxmlformats.org/officeDocument/2006/relationships/hyperlink" Target="https://www.meganews.mx/quintanaroo/detienen-a-dos-sujetos-tras-agredir-a-elementos-policiacos-en-colonia-irregular-de-cancun-foto/" TargetMode="External"/><Relationship Id="rId112" Type="http://schemas.openxmlformats.org/officeDocument/2006/relationships/hyperlink" Target="https://tribunacampeche.com/policia/2017/03/18/acusan-la-pep-detencion-arbitraria-abuso-autoridad/" TargetMode="External"/><Relationship Id="rId133" Type="http://schemas.openxmlformats.org/officeDocument/2006/relationships/hyperlink" Target="http://cronicadexalapa.com/fge-detiene-arbitrariamente-a-jovenes-tras-accidente-querian-sembrarles-evidencia-de-un-delito-de-sustraccion-de-un-menor/" TargetMode="External"/><Relationship Id="rId154" Type="http://schemas.openxmlformats.org/officeDocument/2006/relationships/hyperlink" Target="http://www.diariomarca.com.mx/2019/02/autoridades-de-suchixtlahuaca-denuncian-detencion-arbitraria-de-comuneros/" TargetMode="External"/><Relationship Id="rId175" Type="http://schemas.openxmlformats.org/officeDocument/2006/relationships/hyperlink" Target="https://www.eluniversal.com.mx/estados/abren-queja-por-detencion-de-turistas-en-playa-de-mamitas-en-qroo" TargetMode="External"/><Relationship Id="rId196" Type="http://schemas.openxmlformats.org/officeDocument/2006/relationships/hyperlink" Target="https://www.elimparcial.com/tijuana/tijuana/Continuara-revision-de-extranjeros-en-Baja-California-20190822-0001.html" TargetMode="External"/><Relationship Id="rId200" Type="http://schemas.openxmlformats.org/officeDocument/2006/relationships/hyperlink" Target="https://www.elimparcial.com/tijuana/policiaca/Aprenden-a-presunto-homicida-en-Tijuana--20190922-0014.html" TargetMode="External"/><Relationship Id="rId16" Type="http://schemas.openxmlformats.org/officeDocument/2006/relationships/hyperlink" Target="https://www.animalpolitico.com/2017/02/cndh-emite-recomendacion-marina/" TargetMode="External"/><Relationship Id="rId221" Type="http://schemas.openxmlformats.org/officeDocument/2006/relationships/hyperlink" Target="https://www.eluniversal.com.mx/estados/declaran-ilegal-detencion-de-indonesios-acusados-de-vandalizar-piezas-arqueologicas" TargetMode="External"/><Relationship Id="rId37" Type="http://schemas.openxmlformats.org/officeDocument/2006/relationships/hyperlink" Target="https://www.sinembargo.mx/11-12-2018/3509649" TargetMode="External"/><Relationship Id="rId58" Type="http://schemas.openxmlformats.org/officeDocument/2006/relationships/hyperlink" Target="https://www.sinembargo.mx/28-06-2019/3604191" TargetMode="External"/><Relationship Id="rId79" Type="http://schemas.openxmlformats.org/officeDocument/2006/relationships/hyperlink" Target="https://www.animalpolitico.com/2019/10/liberacion-detenidos-tepito-juez/" TargetMode="External"/><Relationship Id="rId102" Type="http://schemas.openxmlformats.org/officeDocument/2006/relationships/hyperlink" Target="https://beyondbordersnews.com/es_MX/2019/10/30/abordan-en-tijuana-detenciones-arbitrarias-de-varios-estados-de-mexico/" TargetMode="External"/><Relationship Id="rId123" Type="http://schemas.openxmlformats.org/officeDocument/2006/relationships/hyperlink" Target="http://valledelnorte.com.mx/sitio/2020/01/27/atiende-codhet-posibles-abusos-de-policias-2/" TargetMode="External"/><Relationship Id="rId144" Type="http://schemas.openxmlformats.org/officeDocument/2006/relationships/hyperlink" Target="https://www.elpopular.mx/2017/11/05/local/determina-onu-detencion-arbitraria-en-caso-de-i-simitrio-i-171542" TargetMode="External"/><Relationship Id="rId90" Type="http://schemas.openxmlformats.org/officeDocument/2006/relationships/hyperlink" Target="https://www.meganews.mx/yucatan/denuncia-detencion-arbitraria/" TargetMode="External"/><Relationship Id="rId165" Type="http://schemas.openxmlformats.org/officeDocument/2006/relationships/hyperlink" Target="http://udgtv.com/noticias/ocotlan-noticias/acusan-habitantes-mezcala-detencion-arbitraria-21-personas/" TargetMode="External"/><Relationship Id="rId186" Type="http://schemas.openxmlformats.org/officeDocument/2006/relationships/hyperlink" Target="https://www.facebook.com/GermanRamosG/" TargetMode="External"/><Relationship Id="rId211" Type="http://schemas.openxmlformats.org/officeDocument/2006/relationships/hyperlink" Target="https://colectivopericu.net/2019/01/12/a-golpes-desmayan-municipales-a-joven-que-sorprendieron-orinando/" TargetMode="External"/><Relationship Id="rId27" Type="http://schemas.openxmlformats.org/officeDocument/2006/relationships/hyperlink" Target="http://www.milenio.com/estados/van-contra-el-segundo-grupo-de-migrantes-detienen-a-160" TargetMode="External"/><Relationship Id="rId48" Type="http://schemas.openxmlformats.org/officeDocument/2006/relationships/hyperlink" Target="https://www.animalpolitico.com/2019/03/disculpa-estudiantes-tec-sin-sentencia/" TargetMode="External"/><Relationship Id="rId69" Type="http://schemas.openxmlformats.org/officeDocument/2006/relationships/hyperlink" Target="https://www.sinembargo.mx/04-09-2019/3640040" TargetMode="External"/><Relationship Id="rId113" Type="http://schemas.openxmlformats.org/officeDocument/2006/relationships/hyperlink" Target="https://elmananadevalles.com.mx/mvpoliciaca/policas-ladrones/657" TargetMode="External"/><Relationship Id="rId134" Type="http://schemas.openxmlformats.org/officeDocument/2006/relationships/hyperlink" Target="https://www.zocalo.com.mx/new_site/articulo/denuncian-detencion-arbitraria" TargetMode="External"/><Relationship Id="rId80" Type="http://schemas.openxmlformats.org/officeDocument/2006/relationships/hyperlink" Target="https://www.sinembargo.mx/09-11-2019/3675993" TargetMode="External"/><Relationship Id="rId155" Type="http://schemas.openxmlformats.org/officeDocument/2006/relationships/hyperlink" Target="http://www.diariomarca.com.mx/2017/07/denuncian-integrantes-de-la-seccion-22-supuestas-detenciones-arbitrarias-a-simpatizantes-de-su-gremio/" TargetMode="External"/><Relationship Id="rId176" Type="http://schemas.openxmlformats.org/officeDocument/2006/relationships/hyperlink" Target="https://www.oncenoticias.tv/nota/detencion-arbitraria-en-puerto-morelos-causa-indignacion" TargetMode="External"/><Relationship Id="rId197" Type="http://schemas.openxmlformats.org/officeDocument/2006/relationships/hyperlink" Target="https://www.elimparcial.com/tijuana/tijuana/Arresta-PEP-a-tres-sujetos-en-posesion-de-armas-y-droga-en-Tijuana-20190902-0038.html" TargetMode="External"/><Relationship Id="rId201" Type="http://schemas.openxmlformats.org/officeDocument/2006/relationships/hyperlink" Target="https://www.elimparcial.com/tijuana/policiaca/Dos-norteamericanos-profugos-son-detenidos-por-la-PEP-e-INM-20190923-0027.html" TargetMode="External"/><Relationship Id="rId222" Type="http://schemas.openxmlformats.org/officeDocument/2006/relationships/hyperlink" Target="https://www.reporteindigo.com/reporte/conoce-el-caso-de-jose-adrian-adolescente-maya-que-a-los-14-anos-fue-detenido-y-golpeado-por-policias-de-yucatan/" TargetMode="External"/><Relationship Id="rId17" Type="http://schemas.openxmlformats.org/officeDocument/2006/relationships/hyperlink" Target="https://periodicocorreo.com.mx/denuncian-a-policias-por-detencion-arbitraria-de-menores-de-edad/" TargetMode="External"/><Relationship Id="rId38" Type="http://schemas.openxmlformats.org/officeDocument/2006/relationships/hyperlink" Target="http://www.milenio.com/policia/velaron-al-migrante-que-fue-abatido-a-balazos-en-sma" TargetMode="External"/><Relationship Id="rId59" Type="http://schemas.openxmlformats.org/officeDocument/2006/relationships/hyperlink" Target="https://sanluis.eluniversal.com.mx/espectaculos/28-06-2019/por-presuntamente-fumar-marihuana-en-la-calle-detienen-hija-de-niurka" TargetMode="External"/><Relationship Id="rId103" Type="http://schemas.openxmlformats.org/officeDocument/2006/relationships/hyperlink" Target="https://www.lja.mx/2017/02/investiga-derechos-humanos-detencion-arbitraria-en-jesus-maria/" TargetMode="External"/><Relationship Id="rId124" Type="http://schemas.openxmlformats.org/officeDocument/2006/relationships/hyperlink" Target="http://www.jornadaveracruz.com.mx/Post.aspx?id=191021_074701_936" TargetMode="External"/><Relationship Id="rId70" Type="http://schemas.openxmlformats.org/officeDocument/2006/relationships/hyperlink" Target="https://ibero909.fm/blog/declararse-culpable-para-recuperar-la-libertad" TargetMode="External"/><Relationship Id="rId91" Type="http://schemas.openxmlformats.org/officeDocument/2006/relationships/hyperlink" Target="https://www.heraldo.mx/detienen-a-jovenes-dealers/" TargetMode="External"/><Relationship Id="rId145" Type="http://schemas.openxmlformats.org/officeDocument/2006/relationships/hyperlink" Target="https://www.elpopular.mx/2017/06/20/local/exige-iel-chivoi-disculpa-por-detencion-arbitraria-164834" TargetMode="External"/><Relationship Id="rId166" Type="http://schemas.openxmlformats.org/officeDocument/2006/relationships/hyperlink" Target="http://udgtv.com/noticias/ocotlan-noticias/policias-poncitlan-involucrados-nuevo-caso-abuso-autoridad/" TargetMode="External"/><Relationship Id="rId187" Type="http://schemas.openxmlformats.org/officeDocument/2006/relationships/hyperlink" Target="https://www.facebook.com/hashtag/tecate?source=feed_text&amp;epa=HASHTAG&amp;__xts__%5B0%5D=68.ARD8I9YgUPpxMw7iRKdOrc94iXLxzfdq1574wjRfbWKAPxnz2SdAVn74iNrwzqX95imaoz9werIVE7I_v9nta3G0L4PgxqEVTTe3c4PVJLE_INSnwJGp9CYnR5JT6rGLodiVVADfgmuSHkuGto-yTWVkLwcpOsz5LMaXxELnRLbFkb4GYS9q2pyPRtYb0hEz7wUMgdmtYBDT4qu2rhvMe1hfy9EhWJuJrDDI9sULk_tMuR2h7LZZu4IjceBpI6PXXw6EBsGEBjkM4iY__-tHBrkgPNvirrGO4kILFWjDk3cX5dePvafKQnRCbeoBSVrvhdovLsQyfqPIOJp6xImzuyx8Rg&amp;__tn__=%2ANK-R" TargetMode="External"/><Relationship Id="rId1" Type="http://schemas.openxmlformats.org/officeDocument/2006/relationships/hyperlink" Target="http://sanluis.eluniversal.com.mx/nacion/11-07-2018/musicos-defienden-su-derecho-tocar-en-la-calle" TargetMode="External"/><Relationship Id="rId212" Type="http://schemas.openxmlformats.org/officeDocument/2006/relationships/hyperlink" Target="https://heraldodemexico.com.mx/estados/investigan-policias-colima-amedrentar-mujer-video/" TargetMode="External"/><Relationship Id="rId28" Type="http://schemas.openxmlformats.org/officeDocument/2006/relationships/hyperlink" Target="https://www.sinembargo.mx/12-11-2018/3496608" TargetMode="External"/><Relationship Id="rId49" Type="http://schemas.openxmlformats.org/officeDocument/2006/relationships/hyperlink" Target="https://www.animalpolitico.com/2019/04/indigenas-presos-chiapas-huelga-hambre/?utm_source=Hoy+en+Animal&amp;utm_campaign=9852c58865-EMAIL_CAMPAIGN_2019_04_10_12_19&amp;utm_medium=email&amp;utm_term=0_ae638a5d34-9852c58865-392914277" TargetMode="External"/><Relationship Id="rId114" Type="http://schemas.openxmlformats.org/officeDocument/2006/relationships/hyperlink" Target="https://pulsoslp.com.mx/slp/reaccin-de-polica-arbitraria-y-tarda-educiac/1129316" TargetMode="External"/><Relationship Id="rId60" Type="http://schemas.openxmlformats.org/officeDocument/2006/relationships/hyperlink" Target="https://www.milenio.com/policia/asegura-la-ssph-a-cinco-personas-con-arma-de-fuego" TargetMode="External"/><Relationship Id="rId81" Type="http://schemas.openxmlformats.org/officeDocument/2006/relationships/hyperlink" Target="https://www.sinembargo.mx/10-12-2019/3693950" TargetMode="External"/><Relationship Id="rId135" Type="http://schemas.openxmlformats.org/officeDocument/2006/relationships/hyperlink" Target="http://zocalo.com.mx/new_site/articulo/arbitraria-mi-captura-hijo-de-candidato" TargetMode="External"/><Relationship Id="rId156" Type="http://schemas.openxmlformats.org/officeDocument/2006/relationships/hyperlink" Target="https://www.sinembargo.mx/10-06-2020/3802172" TargetMode="External"/><Relationship Id="rId177" Type="http://schemas.openxmlformats.org/officeDocument/2006/relationships/hyperlink" Target="http://www.imagencancun.mx/noticias/5868/aumentan-quejas-de-migrantes-en-su-paso-por-chetumal" TargetMode="External"/><Relationship Id="rId198" Type="http://schemas.openxmlformats.org/officeDocument/2006/relationships/hyperlink" Target="http://radartecatenews.com/2019/09/11/incauta-pep-mas-de-33-kilos-de-marihuana-y-dos-armas-de-fuego/" TargetMode="External"/><Relationship Id="rId202" Type="http://schemas.openxmlformats.org/officeDocument/2006/relationships/hyperlink" Target="https://www.elimparcial.com/tijuana/policiaca/Arresta-PEP-a-2-armados-y-a-otro-con-droga-en-Tijuana-20191001-0021.html" TargetMode="External"/><Relationship Id="rId223" Type="http://schemas.openxmlformats.org/officeDocument/2006/relationships/hyperlink" Target="https://www.yucatan.com.mx/merida/sigue-el-silencio-de-la-ssp-y-la-fiscalia" TargetMode="External"/><Relationship Id="rId18" Type="http://schemas.openxmlformats.org/officeDocument/2006/relationships/hyperlink" Target="http://www.milenio.com/policia/periodista-acusa-policias-orizaba-torturarlo-desaparecerlo" TargetMode="External"/><Relationship Id="rId39" Type="http://schemas.openxmlformats.org/officeDocument/2006/relationships/hyperlink" Target="http://sanluis.eluniversal.com.mx/seguridad/13-12-2018/detienen-sujeto-con-cristal" TargetMode="External"/><Relationship Id="rId50" Type="http://schemas.openxmlformats.org/officeDocument/2006/relationships/hyperlink" Target="https://www.animalpolitico.com/2019/04/policias-federales-fuerza-excesiva-guerrero/" TargetMode="External"/><Relationship Id="rId104" Type="http://schemas.openxmlformats.org/officeDocument/2006/relationships/hyperlink" Target="http://www.elaguas.com/2020/04/07/investigaran-abuso-policiaco-en-calvillo/" TargetMode="External"/><Relationship Id="rId125" Type="http://schemas.openxmlformats.org/officeDocument/2006/relationships/hyperlink" Target="http://www.jornadaveracruz.com.mx/Post.aspx?id=180527_130640_422" TargetMode="External"/><Relationship Id="rId146" Type="http://schemas.openxmlformats.org/officeDocument/2006/relationships/hyperlink" Target="https://www.elpopular.mx/2019/03/14/seguridad/detienen-a-lider-comerciante-paga-una-multa-200705" TargetMode="External"/><Relationship Id="rId167" Type="http://schemas.openxmlformats.org/officeDocument/2006/relationships/hyperlink" Target="https://lasillarota.com/estados/denuncian-detenciones-arbitrarias-a-jovenes-en-jalisco-exigen-renuncia-de-alfaro-enrique-alfaro-jalisco/303173" TargetMode="External"/><Relationship Id="rId188" Type="http://schemas.openxmlformats.org/officeDocument/2006/relationships/hyperlink" Target="https://www.elimparcial.com/tijuana/policiaca/Suspende-Sindicatura-a-3-agentes-de-policia-20190728-0016.html" TargetMode="External"/><Relationship Id="rId71" Type="http://schemas.openxmlformats.org/officeDocument/2006/relationships/hyperlink" Target="https://ibero909.fm/blog?author=5a208765ca70ecbebc92ff48" TargetMode="External"/><Relationship Id="rId92" Type="http://schemas.openxmlformats.org/officeDocument/2006/relationships/hyperlink" Target="https://www.heraldo.mx/detencion-arbitraria/" TargetMode="External"/><Relationship Id="rId213" Type="http://schemas.openxmlformats.org/officeDocument/2006/relationships/hyperlink" Target="https://heraldodemexico.com.mx/estados/fiscalia-colima-policia-cohecho-investigacion/" TargetMode="External"/><Relationship Id="rId2" Type="http://schemas.openxmlformats.org/officeDocument/2006/relationships/hyperlink" Target="https://www.animalpolitico.com/2018/07/padre-estudiante-unam-desaparecido/" TargetMode="External"/><Relationship Id="rId29" Type="http://schemas.openxmlformats.org/officeDocument/2006/relationships/hyperlink" Target="https://www.sinembargo.mx/20-11-2018/3500187" TargetMode="External"/><Relationship Id="rId40" Type="http://schemas.openxmlformats.org/officeDocument/2006/relationships/hyperlink" Target="http://sanluis.eluniversal.com.mx/seguridad/18-12-2018/aseguran-marihuana-y-detienen-tres-jovenes-uno-es-menor-de-edad" TargetMode="External"/><Relationship Id="rId115" Type="http://schemas.openxmlformats.org/officeDocument/2006/relationships/hyperlink" Target="https://pulsoslp.com.mx/nacional/once-detenidos-durante-protestas-en-guadalajara-por-muerte-de-giovanni-lpez/1128430" TargetMode="External"/><Relationship Id="rId136" Type="http://schemas.openxmlformats.org/officeDocument/2006/relationships/hyperlink" Target="https://www.zocalo.com.mx/new_site/articulo/denuncian-detencion-arbitraria-en-redes" TargetMode="External"/><Relationship Id="rId157" Type="http://schemas.openxmlformats.org/officeDocument/2006/relationships/hyperlink" Target="https://www.animalpolitico.com/2020/06/chihuahua-policias-detenidos-abuso-robo-joven/" TargetMode="External"/><Relationship Id="rId178" Type="http://schemas.openxmlformats.org/officeDocument/2006/relationships/hyperlink" Target="https://heraldodemexico.com.mx/estados/la-fiscalia-general-del-estado-de-nayarit-fue-la-autoridad-mas-senalada-este-ano-por-presuntas-violaciones-a-los-derechos-humanos-con-205-quejas/" TargetMode="External"/><Relationship Id="rId61" Type="http://schemas.openxmlformats.org/officeDocument/2006/relationships/hyperlink" Target="https://www.milenio.com/policia/detienen-a-tres-sospechosos-con-cocaina-y-arma-en-pachuca" TargetMode="External"/><Relationship Id="rId82" Type="http://schemas.openxmlformats.org/officeDocument/2006/relationships/hyperlink" Target="https://www.sinembargo.mx/12-12-2019/3695239" TargetMode="External"/><Relationship Id="rId199" Type="http://schemas.openxmlformats.org/officeDocument/2006/relationships/hyperlink" Target="http://radartecatenews.com/2019/09/27/arresta-pep-a-dos-sujetos-asegura-arma-y-droga/" TargetMode="External"/><Relationship Id="rId203" Type="http://schemas.openxmlformats.org/officeDocument/2006/relationships/hyperlink" Target="https://www.elimparcial.com/tijuana/rosarito/Arrestan-a-22-surfistas-en-Rosarito-20200516-0018.html" TargetMode="External"/><Relationship Id="rId19" Type="http://schemas.openxmlformats.org/officeDocument/2006/relationships/hyperlink" Target="http://www.milenio.com/policia/detienen-a-29-indocumentados-en-durango" TargetMode="External"/><Relationship Id="rId224" Type="http://schemas.openxmlformats.org/officeDocument/2006/relationships/hyperlink" Target="https://www.animalpolitico.com/2019/11/yucatan-tortura-detencion-arbitraria-delitos/" TargetMode="External"/><Relationship Id="rId30" Type="http://schemas.openxmlformats.org/officeDocument/2006/relationships/hyperlink" Target="https://www.animalpolitico.com/2018/11/adolescentes-recluidos-reincidentes-entorno/?utm_source=Hoy+en+Animal&amp;utm_campaign=0e96483adf-EMAIL_CAMPAIGN_2018_11_21_02_31&amp;utm_medium=email&amp;utm_term=0_ae638a5d34-0e96483adf-392914277" TargetMode="External"/><Relationship Id="rId105" Type="http://schemas.openxmlformats.org/officeDocument/2006/relationships/hyperlink" Target="http://www.elaguas.com/2019/06/19/denuncian-abuso-de-poder-por-parte-de-los-municipales/" TargetMode="External"/><Relationship Id="rId126" Type="http://schemas.openxmlformats.org/officeDocument/2006/relationships/hyperlink" Target="http://www.jornadaveracruz.com.mx/Post.aspx?id=181017_101024_103" TargetMode="External"/><Relationship Id="rId147" Type="http://schemas.openxmlformats.org/officeDocument/2006/relationships/hyperlink" Target="https://www.elpopular.mx/2017/06/13/cronica-policiaca/senalan-a-policias-de-chignahuapan-por-abuso-de-poder-164411" TargetMode="External"/><Relationship Id="rId168" Type="http://schemas.openxmlformats.org/officeDocument/2006/relationships/hyperlink" Target="https://desinformemonos.org/violencia-en-cadena-ejecuciones-tortura-y-detenciones-arbitrarias-en-guerrero/" TargetMode="External"/><Relationship Id="rId51" Type="http://schemas.openxmlformats.org/officeDocument/2006/relationships/hyperlink" Target="https://www.animalpolitico.com/author/albertopradilla/" TargetMode="External"/><Relationship Id="rId72" Type="http://schemas.openxmlformats.org/officeDocument/2006/relationships/hyperlink" Target="https://www.animalpolitico.com/2019/10/arturo-encarcelado-discapacidad-intelectual-onu-mexico/" TargetMode="External"/><Relationship Id="rId93" Type="http://schemas.openxmlformats.org/officeDocument/2006/relationships/hyperlink" Target="https://expresocampeche.com/notas/estado/2016/04/19/che-cu-presenta-denuncia-ante-la-pgr-detencion-arbitraria/" TargetMode="External"/><Relationship Id="rId189" Type="http://schemas.openxmlformats.org/officeDocument/2006/relationships/hyperlink" Target="https://www.elimparcial.com/tijuana/policiaca/Detienen-a-hombre-en-vehiculo-robado-20190727-0024.html" TargetMode="Externa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hyperlink" Target="https://heraldodemexico.com.mx/estados/la-fiscalia-general-del-estado-de-nayarit-fue-la-autoridad-mas-senalada-este-ano-por-presuntas-violaciones-a-los-derechos-humanos-con-205-quejas/" TargetMode="External"/><Relationship Id="rId1" Type="http://schemas.openxmlformats.org/officeDocument/2006/relationships/hyperlink" Target="http://www.sinembargo.mx/02-09-2018/3465091" TargetMode="External"/><Relationship Id="rId4" Type="http://schemas.openxmlformats.org/officeDocument/2006/relationships/comments" Target="../comments19.xml"/></Relationships>
</file>

<file path=xl/worksheets/_rels/sheet21.xml.rels><?xml version="1.0" encoding="UTF-8" standalone="yes"?>
<Relationships xmlns="http://schemas.openxmlformats.org/package/2006/relationships"><Relationship Id="rId3" Type="http://schemas.openxmlformats.org/officeDocument/2006/relationships/hyperlink" Target="https://www.animalpolitico.com/2019/03/disculpa-estudiantes-tec-sin-sentencia/" TargetMode="External"/><Relationship Id="rId2" Type="http://schemas.openxmlformats.org/officeDocument/2006/relationships/hyperlink" Target="http://sanluis.eluniversal.com.mx/nacion/18-10-2018/cndh-emite-recomendacion-sedena-y-policia-federal-por-tortura-pasajero" TargetMode="External"/><Relationship Id="rId1" Type="http://schemas.openxmlformats.org/officeDocument/2006/relationships/hyperlink" Target="http://www.milenio.com/policia/detienen-a-hombre-por-amenaza-de-plagio" TargetMode="External"/><Relationship Id="rId6" Type="http://schemas.openxmlformats.org/officeDocument/2006/relationships/comments" Target="../comments20.xml"/><Relationship Id="rId5" Type="http://schemas.openxmlformats.org/officeDocument/2006/relationships/vmlDrawing" Target="../drawings/vmlDrawing20.vml"/><Relationship Id="rId4" Type="http://schemas.openxmlformats.org/officeDocument/2006/relationships/hyperlink" Target="https://www.sinembargo.mx/10-12-2019/3693950" TargetMode="External"/></Relationships>
</file>

<file path=xl/worksheets/_rels/sheet22.xml.rels><?xml version="1.0" encoding="UTF-8" standalone="yes"?>
<Relationships xmlns="http://schemas.openxmlformats.org/package/2006/relationships"><Relationship Id="rId8" Type="http://schemas.openxmlformats.org/officeDocument/2006/relationships/hyperlink" Target="https://tiempodigital.mx/2018/04/09/afirma-cndh-detencion-arbitraria-de-12-personas-en-oaxaca/" TargetMode="External"/><Relationship Id="rId13" Type="http://schemas.openxmlformats.org/officeDocument/2006/relationships/comments" Target="../comments21.xml"/><Relationship Id="rId3" Type="http://schemas.openxmlformats.org/officeDocument/2006/relationships/hyperlink" Target="https://oaxaca.eluniversal.com.mx/seguridad/02-04-2020/indagan-por-desaparicion-forzada-al-exdirector-de-la-policia-municipal-de-loma" TargetMode="External"/><Relationship Id="rId7" Type="http://schemas.openxmlformats.org/officeDocument/2006/relationships/hyperlink" Target="http://www.nvinoticias.com/nota/93386/atiende-onu-detencion-arbitraria-de-indigena-en-oaxaca" TargetMode="External"/><Relationship Id="rId12" Type="http://schemas.openxmlformats.org/officeDocument/2006/relationships/vmlDrawing" Target="../drawings/vmlDrawing21.vml"/><Relationship Id="rId2" Type="http://schemas.openxmlformats.org/officeDocument/2006/relationships/hyperlink" Target="http://oaxaca.eluniversal.com.mx/seguridad/27-09-2018/fiscalia-de-oaxaca-allana-casa-de-periodista-sin-orden-judicial" TargetMode="External"/><Relationship Id="rId1" Type="http://schemas.openxmlformats.org/officeDocument/2006/relationships/hyperlink" Target="https://www.animalpolitico.com/2018/07/padre-estudiante-unam-desaparecido/" TargetMode="External"/><Relationship Id="rId6" Type="http://schemas.openxmlformats.org/officeDocument/2006/relationships/hyperlink" Target="https://imparcialoaxaca.mx/policiaca/304301/acusan-a-presidente-municipal-de-alotepec-por-detencion-arbitraria/" TargetMode="External"/><Relationship Id="rId11" Type="http://schemas.openxmlformats.org/officeDocument/2006/relationships/hyperlink" Target="https://www.sinembargo.mx/10-06-2020/3802172" TargetMode="External"/><Relationship Id="rId5" Type="http://schemas.openxmlformats.org/officeDocument/2006/relationships/hyperlink" Target="https://imparcialoaxaca.mx/istmo/315613/denuncian-detencion-arbitraria-de-dos-jovenes-en-la-ventosa/" TargetMode="External"/><Relationship Id="rId10" Type="http://schemas.openxmlformats.org/officeDocument/2006/relationships/hyperlink" Target="http://www.diariomarca.com.mx/2017/07/denuncian-integrantes-de-la-seccion-22-supuestas-detenciones-arbitrarias-a-simpatizantes-de-su-gremio/" TargetMode="External"/><Relationship Id="rId4" Type="http://schemas.openxmlformats.org/officeDocument/2006/relationships/hyperlink" Target="https://imparcialoaxaca.mx/policiaca/216541/denuncian-a-policias-municipales-por-detencion-arbitraria-en-huajuapan/" TargetMode="External"/><Relationship Id="rId9" Type="http://schemas.openxmlformats.org/officeDocument/2006/relationships/hyperlink" Target="http://www.diariomarca.com.mx/2019/02/autoridades-de-suchixtlahuaca-denuncian-detencion-arbitraria-de-comuneros/" TargetMode="External"/></Relationships>
</file>

<file path=xl/worksheets/_rels/sheet23.xml.rels><?xml version="1.0" encoding="UTF-8" standalone="yes"?>
<Relationships xmlns="http://schemas.openxmlformats.org/package/2006/relationships"><Relationship Id="rId8" Type="http://schemas.openxmlformats.org/officeDocument/2006/relationships/hyperlink" Target="https://www.elpopular.mx/2019/03/14/seguridad/detienen-a-lider-comerciante-paga-una-multa-200705" TargetMode="External"/><Relationship Id="rId3" Type="http://schemas.openxmlformats.org/officeDocument/2006/relationships/hyperlink" Target="https://www.sinembargo.mx/23-06-2019/3601610" TargetMode="External"/><Relationship Id="rId7" Type="http://schemas.openxmlformats.org/officeDocument/2006/relationships/hyperlink" Target="https://www.elpopular.mx/2017/06/20/local/exige-iel-chivoi-disculpa-por-detencion-arbitraria-164834" TargetMode="External"/><Relationship Id="rId12" Type="http://schemas.openxmlformats.org/officeDocument/2006/relationships/comments" Target="../comments22.xml"/><Relationship Id="rId2" Type="http://schemas.openxmlformats.org/officeDocument/2006/relationships/hyperlink" Target="https://www.huffingtonpost.com.mx/2019/01/31/policia-viola-a-mujer-detenida-en-puebla_a_23658108/" TargetMode="External"/><Relationship Id="rId1" Type="http://schemas.openxmlformats.org/officeDocument/2006/relationships/hyperlink" Target="http://www.milenio.com/policia/ejercito-ejecuto-2-sembro-armas-cuerpos-palmarito-puebla-acredito-cndh" TargetMode="External"/><Relationship Id="rId6" Type="http://schemas.openxmlformats.org/officeDocument/2006/relationships/hyperlink" Target="https://www.elpopular.mx/2017/11/05/local/determina-onu-detencion-arbitraria-en-caso-de-i-simitrio-i-171542" TargetMode="External"/><Relationship Id="rId11" Type="http://schemas.openxmlformats.org/officeDocument/2006/relationships/vmlDrawing" Target="../drawings/vmlDrawing22.vml"/><Relationship Id="rId5" Type="http://schemas.openxmlformats.org/officeDocument/2006/relationships/hyperlink" Target="https://www.diariocambio.com.mx/2018/regiones/angelopolis/item/27728-transito-de-coronango-detiene-de-manera-arbitraria-a-un-hombre-y-tambien-se-llevan-a-un-nino-video" TargetMode="External"/><Relationship Id="rId10" Type="http://schemas.openxmlformats.org/officeDocument/2006/relationships/printerSettings" Target="../printerSettings/printerSettings6.bin"/><Relationship Id="rId4" Type="http://schemas.openxmlformats.org/officeDocument/2006/relationships/hyperlink" Target="https://www.elsoldepuebla.com.mx/local/tras-detencion-pide-artista-urbano-no-criminalizar-su-labor-1640499.html" TargetMode="External"/><Relationship Id="rId9" Type="http://schemas.openxmlformats.org/officeDocument/2006/relationships/hyperlink" Target="https://www.elpopular.mx/2017/06/13/cronica-policiaca/senalan-a-policias-de-chignahuapan-por-abuso-de-poder-164411" TargetMode="External"/></Relationships>
</file>

<file path=xl/worksheets/_rels/sheet24.xml.rels><?xml version="1.0" encoding="UTF-8" standalone="yes"?>
<Relationships xmlns="http://schemas.openxmlformats.org/package/2006/relationships"><Relationship Id="rId3" Type="http://schemas.openxmlformats.org/officeDocument/2006/relationships/hyperlink" Target="http://www.contextonn.com/laja-bajio/denuncia-diputado-federal-detencion-arbitraria-por-parte-de-policias-estatales-de-queretaro" TargetMode="External"/><Relationship Id="rId2" Type="http://schemas.openxmlformats.org/officeDocument/2006/relationships/hyperlink" Target="https://www.sinembargo.mx/09-11-2019/3675993" TargetMode="External"/><Relationship Id="rId1" Type="http://schemas.openxmlformats.org/officeDocument/2006/relationships/hyperlink" Target="http://sanluis.eluniversal.com.mx/nacion/11-07-2018/musicos-defienden-su-derecho-tocar-en-la-calle" TargetMode="External"/><Relationship Id="rId6" Type="http://schemas.openxmlformats.org/officeDocument/2006/relationships/comments" Target="../comments23.xml"/><Relationship Id="rId5" Type="http://schemas.openxmlformats.org/officeDocument/2006/relationships/vmlDrawing" Target="../drawings/vmlDrawing23.vml"/><Relationship Id="rId4" Type="http://schemas.openxmlformats.org/officeDocument/2006/relationships/hyperlink" Target="https://www.youtube.com/watch?v=baM3jZtOPRw" TargetMode="External"/></Relationships>
</file>

<file path=xl/worksheets/_rels/sheet25.xml.rels><?xml version="1.0" encoding="UTF-8" standalone="yes"?>
<Relationships xmlns="http://schemas.openxmlformats.org/package/2006/relationships"><Relationship Id="rId8" Type="http://schemas.openxmlformats.org/officeDocument/2006/relationships/hyperlink" Target="http://www.imagencancun.mx/noticias/5868/aumentan-quejas-de-migrantes-en-su-paso-por-chetumal" TargetMode="External"/><Relationship Id="rId3" Type="http://schemas.openxmlformats.org/officeDocument/2006/relationships/hyperlink" Target="https://articulo19.org/reportero-es-detenido-arbitrariamente-y-somerido-a-tortura-en-benito-juarez-quintana-roo/" TargetMode="External"/><Relationship Id="rId7" Type="http://schemas.openxmlformats.org/officeDocument/2006/relationships/hyperlink" Target="https://www.animalpolitico.com/2019/01/lydia-cacho-disculpa-publica/" TargetMode="External"/><Relationship Id="rId12" Type="http://schemas.openxmlformats.org/officeDocument/2006/relationships/comments" Target="../comments24.xml"/><Relationship Id="rId2" Type="http://schemas.openxmlformats.org/officeDocument/2006/relationships/hyperlink" Target="https://articulo19.org/reportero-es-detenido-arbitrariamente-y-somerido-a-tortura-en-benito-juarez-quintana-roo/" TargetMode="External"/><Relationship Id="rId1" Type="http://schemas.openxmlformats.org/officeDocument/2006/relationships/hyperlink" Target="https://depeso.com/" TargetMode="External"/><Relationship Id="rId6" Type="http://schemas.openxmlformats.org/officeDocument/2006/relationships/hyperlink" Target="https://www.oncenoticias.tv/nota/detencion-arbitraria-en-puerto-morelos-causa-indignacion" TargetMode="External"/><Relationship Id="rId11" Type="http://schemas.openxmlformats.org/officeDocument/2006/relationships/vmlDrawing" Target="../drawings/vmlDrawing24.vml"/><Relationship Id="rId5" Type="http://schemas.openxmlformats.org/officeDocument/2006/relationships/hyperlink" Target="https://www.eluniversal.com.mx/estados/abren-queja-por-detencion-de-turistas-en-playa-de-mamitas-en-qroo" TargetMode="External"/><Relationship Id="rId10" Type="http://schemas.openxmlformats.org/officeDocument/2006/relationships/hyperlink" Target="https://www.heraldo.mx/detencion-arbitraria/" TargetMode="External"/><Relationship Id="rId4" Type="http://schemas.openxmlformats.org/officeDocument/2006/relationships/hyperlink" Target="https://noticias.canal10.tv/nota/ayuntamiento/policias-acusados-de-detenciones-arbitrarias-2020-01-17" TargetMode="External"/><Relationship Id="rId9" Type="http://schemas.openxmlformats.org/officeDocument/2006/relationships/hyperlink" Target="https://www.meganews.mx/quintanaroo/detienen-a-dos-sujetos-tras-agredir-a-elementos-policiacos-en-colonia-irregular-de-cancun-foto/" TargetMode="External"/></Relationships>
</file>

<file path=xl/worksheets/_rels/sheet26.xml.rels><?xml version="1.0" encoding="UTF-8" standalone="yes"?>
<Relationships xmlns="http://schemas.openxmlformats.org/package/2006/relationships"><Relationship Id="rId8" Type="http://schemas.openxmlformats.org/officeDocument/2006/relationships/hyperlink" Target="https://pulsoslp.com.mx/slp/reaccin-de-polica-arbitraria-y-tarda-educiac/1129316" TargetMode="External"/><Relationship Id="rId3" Type="http://schemas.openxmlformats.org/officeDocument/2006/relationships/hyperlink" Target="http://sanluis.eluniversal.com.mx/seguridad/13-12-2018/detienen-sujeto-con-cristal" TargetMode="External"/><Relationship Id="rId7" Type="http://schemas.openxmlformats.org/officeDocument/2006/relationships/hyperlink" Target="https://elmananadevalles.com.mx/mvpoliciaca/policas-ladrones/657" TargetMode="External"/><Relationship Id="rId2" Type="http://schemas.openxmlformats.org/officeDocument/2006/relationships/hyperlink" Target="http://sanluis.eluniversal.com.mx/seguridad/30-11-2018/detienen-dos-hombres-por-posesion-de-droga" TargetMode="External"/><Relationship Id="rId1" Type="http://schemas.openxmlformats.org/officeDocument/2006/relationships/hyperlink" Target="https://www.sinembargo.mx/20-11-2018/3500187" TargetMode="External"/><Relationship Id="rId6" Type="http://schemas.openxmlformats.org/officeDocument/2006/relationships/hyperlink" Target="https://www.elsoldelcentro.com.mx/mexico/recomendacion-de-la-cndh-a-secretaria-de-la-marina-por-acto-de-tortura-227138.html" TargetMode="External"/><Relationship Id="rId11" Type="http://schemas.openxmlformats.org/officeDocument/2006/relationships/comments" Target="../comments25.xml"/><Relationship Id="rId5" Type="http://schemas.openxmlformats.org/officeDocument/2006/relationships/hyperlink" Target="https://sanluis.eluniversal.com.mx/seguridad/24-04-2020/detienen-policias-municipales-de-slp-por-presunta-desaparicion-de-personas" TargetMode="External"/><Relationship Id="rId10" Type="http://schemas.openxmlformats.org/officeDocument/2006/relationships/vmlDrawing" Target="../drawings/vmlDrawing25.vml"/><Relationship Id="rId4" Type="http://schemas.openxmlformats.org/officeDocument/2006/relationships/hyperlink" Target="http://sanluis.eluniversal.com.mx/seguridad/18-12-2018/aseguran-marihuana-y-detienen-tres-jovenes-uno-es-menor-de-edad" TargetMode="External"/><Relationship Id="rId9" Type="http://schemas.openxmlformats.org/officeDocument/2006/relationships/hyperlink" Target="https://www.elsoldesanluis.com.mx/local/dos-detenidas-son-inocentes-colectivos-5339731.html" TargetMode="External"/></Relationships>
</file>

<file path=xl/worksheets/_rels/sheet27.xml.rels><?xml version="1.0" encoding="UTF-8" standalone="yes"?>
<Relationships xmlns="http://schemas.openxmlformats.org/package/2006/relationships"><Relationship Id="rId3" Type="http://schemas.openxmlformats.org/officeDocument/2006/relationships/comments" Target="../comments26.xml"/><Relationship Id="rId2" Type="http://schemas.openxmlformats.org/officeDocument/2006/relationships/vmlDrawing" Target="../drawings/vmlDrawing26.vml"/><Relationship Id="rId1" Type="http://schemas.openxmlformats.org/officeDocument/2006/relationships/hyperlink" Target="https://www.animalpolitico.com/2017/02/cndh-emite-recomendacion-marina/" TargetMode="External"/></Relationships>
</file>

<file path=xl/worksheets/_rels/sheet28.xml.rels><?xml version="1.0" encoding="UTF-8" standalone="yes"?>
<Relationships xmlns="http://schemas.openxmlformats.org/package/2006/relationships"><Relationship Id="rId3" Type="http://schemas.openxmlformats.org/officeDocument/2006/relationships/hyperlink" Target="https://www.uniobregon.com/noticias/hermosillo/598791/denuncian-detencion-arbitraria-de-lider-sindical-de-choferes.html" TargetMode="External"/><Relationship Id="rId2" Type="http://schemas.openxmlformats.org/officeDocument/2006/relationships/hyperlink" Target="https://www.milenio.com/estados/en-sonora-piden-juicio-politico-contra-fiscal-general" TargetMode="External"/><Relationship Id="rId1" Type="http://schemas.openxmlformats.org/officeDocument/2006/relationships/hyperlink" Target="https://www.eluniversal.com.mx/estados/detienen-en-sonora-irineo-mujica-lider-de-las-caravanas-migrantes" TargetMode="External"/><Relationship Id="rId5" Type="http://schemas.openxmlformats.org/officeDocument/2006/relationships/comments" Target="../comments27.xml"/><Relationship Id="rId4" Type="http://schemas.openxmlformats.org/officeDocument/2006/relationships/vmlDrawing" Target="../drawings/vmlDrawing27.vml"/></Relationships>
</file>

<file path=xl/worksheets/_rels/sheet29.xml.rels><?xml version="1.0" encoding="UTF-8" standalone="yes"?>
<Relationships xmlns="http://schemas.openxmlformats.org/package/2006/relationships"><Relationship Id="rId3" Type="http://schemas.openxmlformats.org/officeDocument/2006/relationships/comments" Target="../comments28.xml"/><Relationship Id="rId2" Type="http://schemas.openxmlformats.org/officeDocument/2006/relationships/vmlDrawing" Target="../drawings/vmlDrawing28.vml"/><Relationship Id="rId1" Type="http://schemas.openxmlformats.org/officeDocument/2006/relationships/hyperlink" Target="https://www.eluniversal.com.mx/estados/declaran-ilegal-detencion-de-indonesios-acusados-de-vandalizar-piezas-arqueologicas" TargetMode="External"/></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s://www.lja.mx/2017/02/investiga-derechos-humanos-detencion-arbitraria-en-jesus-maria/" TargetMode="External"/><Relationship Id="rId7" Type="http://schemas.openxmlformats.org/officeDocument/2006/relationships/printerSettings" Target="../printerSettings/printerSettings2.bin"/><Relationship Id="rId2" Type="http://schemas.openxmlformats.org/officeDocument/2006/relationships/hyperlink" Target="https://www.elsoldelcentro.com.mx/mexico/sociedad/cndh-emite-recomendacion-detenciones-arbitrarias-aguascalientes-documentan-tortura-3041351.html" TargetMode="External"/><Relationship Id="rId1" Type="http://schemas.openxmlformats.org/officeDocument/2006/relationships/hyperlink" Target="https://www.heraldo.mx/detienen-a-jovenes-dealers/" TargetMode="External"/><Relationship Id="rId6" Type="http://schemas.openxmlformats.org/officeDocument/2006/relationships/hyperlink" Target="https://www.elsoldesanluis.com.mx/mexico/sociedad/cndh-emite-recomendacion-detenciones-arbitrarias-aguascalientes-documentan-tortura-3041351.html" TargetMode="External"/><Relationship Id="rId5" Type="http://schemas.openxmlformats.org/officeDocument/2006/relationships/hyperlink" Target="http://www.elaguas.com/2019/06/19/denuncian-abuso-de-poder-por-parte-de-los-municipales/" TargetMode="External"/><Relationship Id="rId4" Type="http://schemas.openxmlformats.org/officeDocument/2006/relationships/hyperlink" Target="http://www.elaguas.com/2020/04/07/investigaran-abuso-policiaco-en-calvillo/" TargetMode="External"/><Relationship Id="rId9" Type="http://schemas.openxmlformats.org/officeDocument/2006/relationships/comments" Target="../comments2.xml"/></Relationships>
</file>

<file path=xl/worksheets/_rels/sheet30.xml.rels><?xml version="1.0" encoding="UTF-8" standalone="yes"?>
<Relationships xmlns="http://schemas.openxmlformats.org/package/2006/relationships"><Relationship Id="rId3" Type="http://schemas.openxmlformats.org/officeDocument/2006/relationships/hyperlink" Target="https://www.elsoldelcentro.com.mx/mexico/justicia/marina-ejecuto-a-mexicano-y-tres-estadounidenses-en-matamoros-cndh-565673.html" TargetMode="External"/><Relationship Id="rId7" Type="http://schemas.openxmlformats.org/officeDocument/2006/relationships/comments" Target="../comments29.xml"/><Relationship Id="rId2" Type="http://schemas.openxmlformats.org/officeDocument/2006/relationships/hyperlink" Target="https://www.animalpolitico.com/2018/08/pgr-pruebas-ejercito-desaparicion/" TargetMode="External"/><Relationship Id="rId1" Type="http://schemas.openxmlformats.org/officeDocument/2006/relationships/hyperlink" Target="http://www.sinembargo.mx/29-07-2018/3449534" TargetMode="External"/><Relationship Id="rId6" Type="http://schemas.openxmlformats.org/officeDocument/2006/relationships/vmlDrawing" Target="../drawings/vmlDrawing29.vml"/><Relationship Id="rId5" Type="http://schemas.openxmlformats.org/officeDocument/2006/relationships/hyperlink" Target="http://valledelnorte.com.mx/sitio/2020/01/27/atiende-codhet-posibles-abusos-de-policias-2/" TargetMode="External"/><Relationship Id="rId4" Type="http://schemas.openxmlformats.org/officeDocument/2006/relationships/hyperlink" Target="https://www.elsoldetampico.com.mx/local/denuncian-ilegal-detencion-de-turistas-estadounidenses-2116754.html" TargetMode="External"/></Relationships>
</file>

<file path=xl/worksheets/_rels/sheet31.xml.rels><?xml version="1.0" encoding="UTF-8" standalone="yes"?>
<Relationships xmlns="http://schemas.openxmlformats.org/package/2006/relationships"><Relationship Id="rId3" Type="http://schemas.openxmlformats.org/officeDocument/2006/relationships/comments" Target="../comments30.xml"/><Relationship Id="rId2" Type="http://schemas.openxmlformats.org/officeDocument/2006/relationships/vmlDrawing" Target="../drawings/vmlDrawing30.vml"/><Relationship Id="rId1" Type="http://schemas.openxmlformats.org/officeDocument/2006/relationships/hyperlink" Target="https://www.animalpolitico.com/2018/08/tlaxcala-procuraduria-disculpa-policias/?utm_source=Hoy%20en%20Animal&amp;utm_campaign=f56e0883e6-EMAIL_CAMPAIGN_2018_08_17_01_50&amp;utm_medium=email&amp;utm_term=0_ae638a5d34-f56e0883e6-392914277" TargetMode="External"/></Relationships>
</file>

<file path=xl/worksheets/_rels/sheet32.xml.rels><?xml version="1.0" encoding="UTF-8" standalone="yes"?>
<Relationships xmlns="http://schemas.openxmlformats.org/package/2006/relationships"><Relationship Id="rId8" Type="http://schemas.openxmlformats.org/officeDocument/2006/relationships/hyperlink" Target="https://www.eldictamen.mx/noticias-de-veracruz/hechos/senalan-a-elementos-de-la-fuerza-civil-por-detener-arbitrariamente-a-ciudadanos-de-eu/" TargetMode="External"/><Relationship Id="rId13" Type="http://schemas.openxmlformats.org/officeDocument/2006/relationships/vmlDrawing" Target="../drawings/vmlDrawing31.vml"/><Relationship Id="rId3" Type="http://schemas.openxmlformats.org/officeDocument/2006/relationships/hyperlink" Target="http://www.jornadaveracruz.com.mx/Post.aspx?id=191021_074701_936" TargetMode="External"/><Relationship Id="rId7" Type="http://schemas.openxmlformats.org/officeDocument/2006/relationships/hyperlink" Target="https://elheraldodeveracruz.com.mx/estado/cd-veracruz/66289-en-ixtac.html" TargetMode="External"/><Relationship Id="rId12" Type="http://schemas.openxmlformats.org/officeDocument/2006/relationships/hyperlink" Target="http://cronicadexalapa.com/fge-detiene-arbitrariamente-a-jovenes-tras-accidente-querian-sembrarles-evidencia-de-un-delito-de-sustraccion-de-un-menor/" TargetMode="External"/><Relationship Id="rId2" Type="http://schemas.openxmlformats.org/officeDocument/2006/relationships/hyperlink" Target="http://www.milenio.com/policia/periodista-acusa-policias-orizaba-torturarlo-desaparecerlo" TargetMode="External"/><Relationship Id="rId1" Type="http://schemas.openxmlformats.org/officeDocument/2006/relationships/hyperlink" Target="http://www.sinembargo.mx/12-09-2018/3470155" TargetMode="External"/><Relationship Id="rId6" Type="http://schemas.openxmlformats.org/officeDocument/2006/relationships/hyperlink" Target="https://elheraldodeveracruz.com.mx/estado/xalapa/66882-denuncian-detencion-ilegal-de-su-dirigente-sindical.html" TargetMode="External"/><Relationship Id="rId11" Type="http://schemas.openxmlformats.org/officeDocument/2006/relationships/hyperlink" Target="http://cronicadexalapa.com/policia-naval-detiene-arbitrariamente-a-persona-con-discapacidad/" TargetMode="External"/><Relationship Id="rId5" Type="http://schemas.openxmlformats.org/officeDocument/2006/relationships/hyperlink" Target="http://www.jornadaveracruz.com.mx/Post.aspx?id=181017_101024_103" TargetMode="External"/><Relationship Id="rId10" Type="http://schemas.openxmlformats.org/officeDocument/2006/relationships/hyperlink" Target="http://cronicadexalapa.com/abogados-solicitaron-a-congreso-revisar-detenciones-arbitrarias/" TargetMode="External"/><Relationship Id="rId4" Type="http://schemas.openxmlformats.org/officeDocument/2006/relationships/hyperlink" Target="http://www.jornadaveracruz.com.mx/Post.aspx?id=180527_130640_422" TargetMode="External"/><Relationship Id="rId9" Type="http://schemas.openxmlformats.org/officeDocument/2006/relationships/hyperlink" Target="https://www.eldictamen.mx/variadas/se-equivocan-y-detienen-a-la-persona-equivocada/" TargetMode="External"/><Relationship Id="rId14" Type="http://schemas.openxmlformats.org/officeDocument/2006/relationships/comments" Target="../comments31.xml"/></Relationships>
</file>

<file path=xl/worksheets/_rels/sheet33.xml.rels><?xml version="1.0" encoding="UTF-8" standalone="yes"?>
<Relationships xmlns="http://schemas.openxmlformats.org/package/2006/relationships"><Relationship Id="rId3" Type="http://schemas.openxmlformats.org/officeDocument/2006/relationships/hyperlink" Target="https://www.animalpolitico.com/2019/11/yucatan-tortura-detencion-arbitraria-delitos/" TargetMode="External"/><Relationship Id="rId2" Type="http://schemas.openxmlformats.org/officeDocument/2006/relationships/hyperlink" Target="https://www.yucatan.com.mx/merida/sigue-el-silencio-de-la-ssp-y-la-fiscalia" TargetMode="External"/><Relationship Id="rId1" Type="http://schemas.openxmlformats.org/officeDocument/2006/relationships/hyperlink" Target="https://www.reporteindigo.com/reporte/conoce-el-caso-de-jose-adrian-adolescente-maya-que-a-los-14-anos-fue-detenido-y-golpeado-por-policias-de-yucatan/" TargetMode="External"/><Relationship Id="rId6" Type="http://schemas.openxmlformats.org/officeDocument/2006/relationships/comments" Target="../comments32.xml"/><Relationship Id="rId5" Type="http://schemas.openxmlformats.org/officeDocument/2006/relationships/vmlDrawing" Target="../drawings/vmlDrawing32.vml"/><Relationship Id="rId4" Type="http://schemas.openxmlformats.org/officeDocument/2006/relationships/hyperlink" Target="https://reporteroshoy.mx/wp/denuncian-abuso-policiaco-contra-mujeres-de-un-bar-en-merida.html" TargetMode="External"/></Relationships>
</file>

<file path=xl/worksheets/_rels/sheet34.xml.rels><?xml version="1.0" encoding="UTF-8" standalone="yes"?>
<Relationships xmlns="http://schemas.openxmlformats.org/package/2006/relationships"><Relationship Id="rId2" Type="http://schemas.openxmlformats.org/officeDocument/2006/relationships/comments" Target="../comments33.xml"/><Relationship Id="rId1" Type="http://schemas.openxmlformats.org/officeDocument/2006/relationships/vmlDrawing" Target="../drawings/vmlDrawing33.vml"/></Relationships>
</file>

<file path=xl/worksheets/_rels/sheet35.xml.rels><?xml version="1.0" encoding="UTF-8" standalone="yes"?>
<Relationships xmlns="http://schemas.openxmlformats.org/package/2006/relationships"><Relationship Id="rId8" Type="http://schemas.openxmlformats.org/officeDocument/2006/relationships/vmlDrawing" Target="../drawings/vmlDrawing34.vml"/><Relationship Id="rId3" Type="http://schemas.openxmlformats.org/officeDocument/2006/relationships/hyperlink" Target="https://www.animalpolitico.com/2018/11/mujeres-detenidas-mexico-tortura-sexual-autoridades/" TargetMode="External"/><Relationship Id="rId7" Type="http://schemas.openxmlformats.org/officeDocument/2006/relationships/hyperlink" Target="https://www.latarde.com.mx/mipais/acusan-a-marinos-de-torturar-a-17-personas/529289" TargetMode="External"/><Relationship Id="rId2" Type="http://schemas.openxmlformats.org/officeDocument/2006/relationships/hyperlink" Target="https://www.animalpolitico.com/2018/11/detencion-menores-migrantes-sexenio-epn/?fbclid=IwAR3uV5KUl1jQkvf7ak5mPU2A9hIHtf3iskqR-r-Bwzuen902Z1au5-lDfkI" TargetMode="External"/><Relationship Id="rId1" Type="http://schemas.openxmlformats.org/officeDocument/2006/relationships/hyperlink" Target="https://www.animalpolitico.com/2020/01/cndh-guardia-nacional-quejas-violaciones-derechos/" TargetMode="External"/><Relationship Id="rId6" Type="http://schemas.openxmlformats.org/officeDocument/2006/relationships/hyperlink" Target="https://www.novedadescampeche.com.mx/opinion/ante-la-pandemia-suspender-garantias-y-derechos/" TargetMode="External"/><Relationship Id="rId5" Type="http://schemas.openxmlformats.org/officeDocument/2006/relationships/hyperlink" Target="https://www.eluniversal.com.mx/columna/alejandro-hope/nacion/la-guardia-en-el-metro" TargetMode="External"/><Relationship Id="rId4" Type="http://schemas.openxmlformats.org/officeDocument/2006/relationships/hyperlink" Target="https://www.eluniversal.com.mx/nacion/sociedad/va-al-alza-detencion-de-ninos-migrantes?utm_campaign=&amp;utm_content=Informaci%C3%B3n+General-Va+al+alza+detenci%C3%B3n+de+ni%C3%B1os+migrantes&amp;utm_medium=email&amp;utm_source=eluniversal&amp;utm_term=Informaci%C3%B3n+General-Va+al+alza+detenci%C3%B3n+de+ni%C3%B1os+migrantes" TargetMode="External"/><Relationship Id="rId9" Type="http://schemas.openxmlformats.org/officeDocument/2006/relationships/comments" Target="../comments34.xml"/></Relationships>
</file>

<file path=xl/worksheets/_rels/sheet4.xml.rels><?xml version="1.0" encoding="UTF-8" standalone="yes"?>
<Relationships xmlns="http://schemas.openxmlformats.org/package/2006/relationships"><Relationship Id="rId13" Type="http://schemas.openxmlformats.org/officeDocument/2006/relationships/hyperlink" Target="https://www.elimparcial.com/tijuana/policiaca/Suspende-Sindicatura-a-3-agentes-de-policia-20190728-0016.html" TargetMode="External"/><Relationship Id="rId18" Type="http://schemas.openxmlformats.org/officeDocument/2006/relationships/hyperlink" Target="http://jornadabc.mx/tijuana/04-09-2019/adrian-vazquez-sin-reparacion-integral-de-dano-7-anos-despues" TargetMode="External"/><Relationship Id="rId26" Type="http://schemas.openxmlformats.org/officeDocument/2006/relationships/hyperlink" Target="https://www.elimparcial.com/tijuana/policiaca/Dos-norteamericanos-profugos-son-detenidos-por-la-PEP-e-INM-20190923-0027.html" TargetMode="External"/><Relationship Id="rId3" Type="http://schemas.openxmlformats.org/officeDocument/2006/relationships/hyperlink" Target="https://www.sinembargo.mx/04-09-2019/3640040" TargetMode="External"/><Relationship Id="rId21" Type="http://schemas.openxmlformats.org/officeDocument/2006/relationships/hyperlink" Target="https://www.elimparcial.com/tijuana/tijuana/Continuara-revision-de-extranjeros-en-Baja-California-20190822-0001.html" TargetMode="External"/><Relationship Id="rId34" Type="http://schemas.openxmlformats.org/officeDocument/2006/relationships/vmlDrawing" Target="../drawings/vmlDrawing3.vml"/><Relationship Id="rId7" Type="http://schemas.openxmlformats.org/officeDocument/2006/relationships/hyperlink" Target="http://radartecatenews.com/2019/07/12/detienen-a-un-presunto-narcomenudista/" TargetMode="External"/><Relationship Id="rId12" Type="http://schemas.openxmlformats.org/officeDocument/2006/relationships/hyperlink" Target="https://www.facebook.com/hashtag/tecate?source=feed_text&amp;epa=HASHTAG&amp;__xts__%5B0%5D=68.ARD8I9YgUPpxMw7iRKdOrc94iXLxzfdq1574wjRfbWKAPxnz2SdAVn74iNrwzqX95imaoz9werIVE7I_v9nta3G0L4PgxqEVTTe3c4PVJLE_INSnwJGp9CYnR5JT6rGLodiVVADfgmuSHkuGto-yTWVkLwcpOsz5LMaXxELnRLbFkb4GYS9q2pyPRtYb0hEz7wUMgdmtYBDT4qu2rhvMe1hfy9EhWJuJrDDI9sULk_tMuR2h7LZZu4IjceBpI6PXXw6EBsGEBjkM4iY__-tHBrkgPNvirrGO4kILFWjDk3cX5dePvafKQnRCbeoBSVrvhdovLsQyfqPIOJp6xImzuyx8Rg&amp;__tn__=%2ANK-R" TargetMode="External"/><Relationship Id="rId17" Type="http://schemas.openxmlformats.org/officeDocument/2006/relationships/hyperlink" Target="http://jornadabc.mx/tijuana/21-08-2019/realiza-inm-redada-en-el-centro-de-tijuana-hay-varios-detenidos" TargetMode="External"/><Relationship Id="rId25" Type="http://schemas.openxmlformats.org/officeDocument/2006/relationships/hyperlink" Target="https://www.elimparcial.com/tijuana/policiaca/Aprenden-a-presunto-homicida-en-Tijuana--20190922-0014.html" TargetMode="External"/><Relationship Id="rId33" Type="http://schemas.openxmlformats.org/officeDocument/2006/relationships/printerSettings" Target="../printerSettings/printerSettings3.bin"/><Relationship Id="rId2" Type="http://schemas.openxmlformats.org/officeDocument/2006/relationships/hyperlink" Target="https://www.animalpolitico.com/2018/11/adolescentes-recluidos-reincidentes-entorno/?utm_source=Hoy+en+Animal&amp;utm_campaign=0e96483adf-EMAIL_CAMPAIGN_2018_11_21_02_31&amp;utm_medium=email&amp;utm_term=0_ae638a5d34-0e96483adf-392914277" TargetMode="External"/><Relationship Id="rId16" Type="http://schemas.openxmlformats.org/officeDocument/2006/relationships/hyperlink" Target="https://zetatijuana.com/2019/09/abogado-de-cirujano-detenido-con-cocaina-en-san-ysidro-denuncia-inconsistencia-en-detencion/" TargetMode="External"/><Relationship Id="rId20" Type="http://schemas.openxmlformats.org/officeDocument/2006/relationships/hyperlink" Target="https://www.elimparcial.com/tijuana/policiaca/Incauta-PEP-mas-de-33-kilos-de-mariguana-y-dos-armas-de-fuego-20190906-0026.html" TargetMode="External"/><Relationship Id="rId29" Type="http://schemas.openxmlformats.org/officeDocument/2006/relationships/hyperlink" Target="https://tecateinformativo.com/hombre-se-resistio-al-arresto-y-murio-en-tecate/" TargetMode="External"/><Relationship Id="rId1" Type="http://schemas.openxmlformats.org/officeDocument/2006/relationships/hyperlink" Target="https://www.animalpolitico.com/2017/02/mexicali-manifestantes-detencion-protesta/" TargetMode="External"/><Relationship Id="rId6" Type="http://schemas.openxmlformats.org/officeDocument/2006/relationships/hyperlink" Target="https://www.elimparcial.com/tijuana/rosarito/Evidencian-presunto-abuso-de-policias-en-Rosarito-20190719-0020.html" TargetMode="External"/><Relationship Id="rId11" Type="http://schemas.openxmlformats.org/officeDocument/2006/relationships/hyperlink" Target="https://www.facebook.com/GermanRamosG/" TargetMode="External"/><Relationship Id="rId24" Type="http://schemas.openxmlformats.org/officeDocument/2006/relationships/hyperlink" Target="http://radartecatenews.com/2019/09/27/arresta-pep-a-dos-sujetos-asegura-arma-y-droga/" TargetMode="External"/><Relationship Id="rId32" Type="http://schemas.openxmlformats.org/officeDocument/2006/relationships/hyperlink" Target="https://www.elbravo.mx/detienen-a-activista-pro-ninos-con-cancer-en-tijuana/" TargetMode="External"/><Relationship Id="rId5" Type="http://schemas.openxmlformats.org/officeDocument/2006/relationships/hyperlink" Target="https://www.lavozdelafrontera.com.mx/policiaca/capturan-a-tres-presuntos-narcomenudistas-3897141.html" TargetMode="External"/><Relationship Id="rId15" Type="http://schemas.openxmlformats.org/officeDocument/2006/relationships/hyperlink" Target="https://www.lavozdelafrontera.com.mx/policiaca/captura-pep-a-dos-personas-armadas-3719792.html" TargetMode="External"/><Relationship Id="rId23" Type="http://schemas.openxmlformats.org/officeDocument/2006/relationships/hyperlink" Target="http://radartecatenews.com/2019/09/11/incauta-pep-mas-de-33-kilos-de-marihuana-y-dos-armas-de-fuego/" TargetMode="External"/><Relationship Id="rId28" Type="http://schemas.openxmlformats.org/officeDocument/2006/relationships/hyperlink" Target="https://www.elimparcial.com/tijuana/rosarito/Arrestan-a-22-surfistas-en-Rosarito-20200516-0018.html" TargetMode="External"/><Relationship Id="rId10" Type="http://schemas.openxmlformats.org/officeDocument/2006/relationships/hyperlink" Target="http://radartecatenews.com/2019/07/21/incautan-3-kilos-de-heroina-y-marihuana-dos-detenidos/" TargetMode="External"/><Relationship Id="rId19" Type="http://schemas.openxmlformats.org/officeDocument/2006/relationships/hyperlink" Target="https://www.elimparcial.com/tijuana/tijuana/Tiene-Sindicatura-904-investigaciones-contra-policias-20190906-0004.html" TargetMode="External"/><Relationship Id="rId31" Type="http://schemas.openxmlformats.org/officeDocument/2006/relationships/hyperlink" Target="https://beyondbordersnews.com/es_MX/2019/10/30/abordan-en-tijuana-detenciones-arbitrarias-de-varios-estados-de-mexico/" TargetMode="External"/><Relationship Id="rId4" Type="http://schemas.openxmlformats.org/officeDocument/2006/relationships/hyperlink" Target="https://www.elimparcial.com/tijuana/policiaca/Decomisa-Policia-Municipal-medio-kilo-de-mariguana-a--hombre-20190712-0015.html" TargetMode="External"/><Relationship Id="rId9" Type="http://schemas.openxmlformats.org/officeDocument/2006/relationships/hyperlink" Target="https://www.lavozdelafrontera.com.mx/policiaca/detienen-a-29-en-operativo-conjunto-3785211.html" TargetMode="External"/><Relationship Id="rId14" Type="http://schemas.openxmlformats.org/officeDocument/2006/relationships/hyperlink" Target="https://www.elimparcial.com/tijuana/policiaca/Detienen-a-hombre-en-vehiculo-robado-20190727-0024.html" TargetMode="External"/><Relationship Id="rId22" Type="http://schemas.openxmlformats.org/officeDocument/2006/relationships/hyperlink" Target="https://www.elimparcial.com/tijuana/tijuana/Arresta-PEP-a-tres-sujetos-en-posesion-de-armas-y-droga-en-Tijuana-20190902-0038.html" TargetMode="External"/><Relationship Id="rId27" Type="http://schemas.openxmlformats.org/officeDocument/2006/relationships/hyperlink" Target="https://www.elimparcial.com/tijuana/policiaca/Arresta-PEP-a-2-armados-y-a-otro-con-droga-en-Tijuana-20191001-0021.html" TargetMode="External"/><Relationship Id="rId30" Type="http://schemas.openxmlformats.org/officeDocument/2006/relationships/hyperlink" Target="https://www.elsoldelcentro.com.mx/republica/detenciones-arbitrarias-extorsion-y-robos-a-migrantes-por-parte-de-la-policia-municipal-1575894.html" TargetMode="External"/><Relationship Id="rId35" Type="http://schemas.openxmlformats.org/officeDocument/2006/relationships/comments" Target="../comments3.xml"/><Relationship Id="rId8" Type="http://schemas.openxmlformats.org/officeDocument/2006/relationships/hyperlink" Target="http://radartecatenews.com/2019/07/18/incautan-mas-de-9-kilos-de-drogas-y-7-armas-de-fuego/"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zetatijuana.com/2018/12/ministeriales-fabrican-culpables/" TargetMode="External"/><Relationship Id="rId3" Type="http://schemas.openxmlformats.org/officeDocument/2006/relationships/hyperlink" Target="https://www.bcsnoticias.mx/otra-vez-detienen-a-personas-en-intento-de-invasion-a-predio-de-los-cabos/" TargetMode="External"/><Relationship Id="rId7" Type="http://schemas.openxmlformats.org/officeDocument/2006/relationships/hyperlink" Target="https://colectivopericu.net/2018/07/17/aprehension-de-ex-policia-involucrado-en-asesinato-de-asael-valtierra/" TargetMode="External"/><Relationship Id="rId2" Type="http://schemas.openxmlformats.org/officeDocument/2006/relationships/hyperlink" Target="https://www.animalpolitico.com/2019/10/fiscalia-bcs-inculpa-empresario-jose-arredondo-tortura-pruebas/" TargetMode="External"/><Relationship Id="rId1" Type="http://schemas.openxmlformats.org/officeDocument/2006/relationships/hyperlink" Target="https://www.animalpolitico.com/author/albertopradilla/" TargetMode="External"/><Relationship Id="rId6" Type="http://schemas.openxmlformats.org/officeDocument/2006/relationships/hyperlink" Target="https://metropolimx.com/denuncian-abuso-de-autoridad-y-detencion-arbitraria-en-la-paz/" TargetMode="External"/><Relationship Id="rId11" Type="http://schemas.openxmlformats.org/officeDocument/2006/relationships/comments" Target="../comments4.xml"/><Relationship Id="rId5" Type="http://schemas.openxmlformats.org/officeDocument/2006/relationships/hyperlink" Target="https://www.diarioelindependiente.mx/2020/04/procuraduria-del-estado-deja-en-desamparo-a-victimas-durante-pandemia" TargetMode="External"/><Relationship Id="rId10" Type="http://schemas.openxmlformats.org/officeDocument/2006/relationships/vmlDrawing" Target="../drawings/vmlDrawing4.vml"/><Relationship Id="rId4" Type="http://schemas.openxmlformats.org/officeDocument/2006/relationships/hyperlink" Target="https://www.diarioelindependiente.mx/2018/10/policia-ministerial-la-corporacion-mas-denunciada-en-la-cedh-de-bcs" TargetMode="External"/><Relationship Id="rId9" Type="http://schemas.openxmlformats.org/officeDocument/2006/relationships/hyperlink" Target="https://colectivopericu.net/2019/01/12/a-golpes-desmayan-municipales-a-joven-que-sorprendieron-orinando/"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tribunacampeche.com/policia/2017/03/18/acusan-la-pep-detencion-arbitraria-abuso-autoridad/" TargetMode="External"/><Relationship Id="rId3" Type="http://schemas.openxmlformats.org/officeDocument/2006/relationships/hyperlink" Target="https://www.elsur.mx/liberan-a-sujeto-fue-detenido-arbitrariamente/" TargetMode="External"/><Relationship Id="rId7" Type="http://schemas.openxmlformats.org/officeDocument/2006/relationships/hyperlink" Target="https://tribunacampeche.com/policia/2017/05/05/309947/" TargetMode="External"/><Relationship Id="rId2" Type="http://schemas.openxmlformats.org/officeDocument/2006/relationships/hyperlink" Target="https://www.elsur.mx/elementos-la-pep-detienen-manera-arbitraria-a-sujeto/" TargetMode="External"/><Relationship Id="rId1" Type="http://schemas.openxmlformats.org/officeDocument/2006/relationships/hyperlink" Target="https://expresocampeche.com/notas/estado/2016/04/19/che-cu-presenta-denuncia-ante-la-pgr-detencion-arbitraria/" TargetMode="External"/><Relationship Id="rId6" Type="http://schemas.openxmlformats.org/officeDocument/2006/relationships/hyperlink" Target="https://expresocampeche.com/notas/estado/2016/04/19/che-cu-presenta-denuncia-ante-la-pgr-detencion-arbitraria/" TargetMode="External"/><Relationship Id="rId5" Type="http://schemas.openxmlformats.org/officeDocument/2006/relationships/hyperlink" Target="http://www.cronicacampeche.com/?p=162037" TargetMode="External"/><Relationship Id="rId10" Type="http://schemas.openxmlformats.org/officeDocument/2006/relationships/comments" Target="../comments5.xml"/><Relationship Id="rId4" Type="http://schemas.openxmlformats.org/officeDocument/2006/relationships/hyperlink" Target="http://www.cronicacampeche.com/?p=158674" TargetMode="External"/><Relationship Id="rId9"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8" Type="http://schemas.openxmlformats.org/officeDocument/2006/relationships/comments" Target="../comments6.xml"/><Relationship Id="rId3" Type="http://schemas.openxmlformats.org/officeDocument/2006/relationships/hyperlink" Target="https://diario.mx/juarez/declaran-ilegal-la-detencion-de--mujer-durante-cateo-20191024-1578908.html" TargetMode="External"/><Relationship Id="rId7" Type="http://schemas.openxmlformats.org/officeDocument/2006/relationships/vmlDrawing" Target="../drawings/vmlDrawing6.vml"/><Relationship Id="rId2" Type="http://schemas.openxmlformats.org/officeDocument/2006/relationships/hyperlink" Target="https://diario.mx/juarez/declaran-ilegal-detencion-de-implicados-en-plagio-20200330-1646377.html" TargetMode="External"/><Relationship Id="rId1" Type="http://schemas.openxmlformats.org/officeDocument/2006/relationships/hyperlink" Target="https://www.animalpolitico.com/2020/06/chihuahua-policias-detenidos-abuso-robo-joven/" TargetMode="External"/><Relationship Id="rId6" Type="http://schemas.openxmlformats.org/officeDocument/2006/relationships/hyperlink" Target="https://beyondbordersnews.com/es_MX/2019/10/30/abordan-en-tijuana-detenciones-arbitrarias-de-varios-estados-de-mexico/" TargetMode="External"/><Relationship Id="rId5" Type="http://schemas.openxmlformats.org/officeDocument/2006/relationships/hyperlink" Target="https://www.elsoldelcentro.com.mx/republica/justicia/joven-golpeado-por-municipales-de-chihuahua-se-debate-entre-la-vida-y-la-muerte-312717.html" TargetMode="External"/><Relationship Id="rId4" Type="http://schemas.openxmlformats.org/officeDocument/2006/relationships/hyperlink" Target="https://diario.mx/juarez/denuncian-arrestos-ilegales--tras-agresion-a-municipal-20191205-1596808.html"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www.elsiglodetorreon.com.mx/noticia/1708359.han-recibido-16-quejas-contra-agentes-de-la-dspm-de-torreon.html" TargetMode="External"/><Relationship Id="rId3" Type="http://schemas.openxmlformats.org/officeDocument/2006/relationships/hyperlink" Target="https://www.elnorte.com/aplicacioneslibre/preacceso/articulo/default.aspx?__rval=1&amp;urlredirect=https://www.elnorte.com/aplicaciones/articulo/default.aspx?id=1886549&amp;utm_source=Tw&amp;utm_medium=@elnorte&amp;utm_campaign=pxtwitter" TargetMode="External"/><Relationship Id="rId7" Type="http://schemas.openxmlformats.org/officeDocument/2006/relationships/hyperlink" Target="https://www.elguardian.mx/acusan-de-tortura-a-elementos-de-fuerza-coahuila-otra-vez/" TargetMode="External"/><Relationship Id="rId2" Type="http://schemas.openxmlformats.org/officeDocument/2006/relationships/hyperlink" Target="https://www.sinembargo.mx/24-02-2020/3736713" TargetMode="External"/><Relationship Id="rId1" Type="http://schemas.openxmlformats.org/officeDocument/2006/relationships/hyperlink" Target="https://www.milenio.com/estados/investigan-detencion-ilegal-de-periodista-en-parras" TargetMode="External"/><Relationship Id="rId6" Type="http://schemas.openxmlformats.org/officeDocument/2006/relationships/hyperlink" Target="https://www.zocalo.com.mx/new_site/articulo/denuncian-detencion-arbitraria-en-redes" TargetMode="External"/><Relationship Id="rId11" Type="http://schemas.openxmlformats.org/officeDocument/2006/relationships/comments" Target="../comments7.xml"/><Relationship Id="rId5" Type="http://schemas.openxmlformats.org/officeDocument/2006/relationships/hyperlink" Target="http://zocalo.com.mx/new_site/articulo/arbitraria-mi-captura-hijo-de-candidato" TargetMode="External"/><Relationship Id="rId10" Type="http://schemas.openxmlformats.org/officeDocument/2006/relationships/vmlDrawing" Target="../drawings/vmlDrawing7.vml"/><Relationship Id="rId4" Type="http://schemas.openxmlformats.org/officeDocument/2006/relationships/hyperlink" Target="https://www.zocalo.com.mx/new_site/articulo/denuncian-detencion-arbitraria" TargetMode="External"/><Relationship Id="rId9"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3" Type="http://schemas.openxmlformats.org/officeDocument/2006/relationships/hyperlink" Target="https://www.proceso.com.mx/564461/policias-de-colima-hieren-de-gravedad-a-un-adolescente-que-tronaba-cohetes-en-la-calle" TargetMode="External"/><Relationship Id="rId2" Type="http://schemas.openxmlformats.org/officeDocument/2006/relationships/hyperlink" Target="https://heraldodemexico.com.mx/estados/fiscalia-colima-policia-cohecho-investigacion/" TargetMode="External"/><Relationship Id="rId1" Type="http://schemas.openxmlformats.org/officeDocument/2006/relationships/hyperlink" Target="https://heraldodemexico.com.mx/estados/investigan-policias-colima-amedrentar-mujer-video/" TargetMode="External"/><Relationship Id="rId5" Type="http://schemas.openxmlformats.org/officeDocument/2006/relationships/comments" Target="../comments8.xml"/><Relationship Id="rId4"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4"/>
  <sheetViews>
    <sheetView tabSelected="1" zoomScale="90" zoomScaleNormal="90" workbookViewId="0">
      <selection activeCell="A3" sqref="A3:H52"/>
    </sheetView>
  </sheetViews>
  <sheetFormatPr baseColWidth="10" defaultRowHeight="15"/>
  <cols>
    <col min="8" max="8" width="55.42578125" customWidth="1"/>
  </cols>
  <sheetData>
    <row r="1" spans="1:8" s="2" customFormat="1"/>
    <row r="2" spans="1:8" s="2" customFormat="1" ht="15.75" thickBot="1"/>
    <row r="3" spans="1:8" ht="6.75" customHeight="1">
      <c r="A3" s="413" t="s">
        <v>2705</v>
      </c>
      <c r="B3" s="414"/>
      <c r="C3" s="414"/>
      <c r="D3" s="414"/>
      <c r="E3" s="414"/>
      <c r="F3" s="414"/>
      <c r="G3" s="414"/>
      <c r="H3" s="415"/>
    </row>
    <row r="4" spans="1:8" ht="3" hidden="1" customHeight="1">
      <c r="A4" s="416"/>
      <c r="B4" s="417"/>
      <c r="C4" s="417"/>
      <c r="D4" s="417"/>
      <c r="E4" s="417"/>
      <c r="F4" s="417"/>
      <c r="G4" s="417"/>
      <c r="H4" s="418"/>
    </row>
    <row r="5" spans="1:8" hidden="1">
      <c r="A5" s="416"/>
      <c r="B5" s="417"/>
      <c r="C5" s="417"/>
      <c r="D5" s="417"/>
      <c r="E5" s="417"/>
      <c r="F5" s="417"/>
      <c r="G5" s="417"/>
      <c r="H5" s="418"/>
    </row>
    <row r="6" spans="1:8" hidden="1">
      <c r="A6" s="416"/>
      <c r="B6" s="417"/>
      <c r="C6" s="417"/>
      <c r="D6" s="417"/>
      <c r="E6" s="417"/>
      <c r="F6" s="417"/>
      <c r="G6" s="417"/>
      <c r="H6" s="418"/>
    </row>
    <row r="7" spans="1:8" ht="4.5" customHeight="1">
      <c r="A7" s="416"/>
      <c r="B7" s="417"/>
      <c r="C7" s="417"/>
      <c r="D7" s="417"/>
      <c r="E7" s="417"/>
      <c r="F7" s="417"/>
      <c r="G7" s="417"/>
      <c r="H7" s="418"/>
    </row>
    <row r="8" spans="1:8">
      <c r="A8" s="416"/>
      <c r="B8" s="417"/>
      <c r="C8" s="417"/>
      <c r="D8" s="417"/>
      <c r="E8" s="417"/>
      <c r="F8" s="417"/>
      <c r="G8" s="417"/>
      <c r="H8" s="418"/>
    </row>
    <row r="9" spans="1:8">
      <c r="A9" s="416"/>
      <c r="B9" s="417"/>
      <c r="C9" s="417"/>
      <c r="D9" s="417"/>
      <c r="E9" s="417"/>
      <c r="F9" s="417"/>
      <c r="G9" s="417"/>
      <c r="H9" s="418"/>
    </row>
    <row r="10" spans="1:8">
      <c r="A10" s="416"/>
      <c r="B10" s="417"/>
      <c r="C10" s="417"/>
      <c r="D10" s="417"/>
      <c r="E10" s="417"/>
      <c r="F10" s="417"/>
      <c r="G10" s="417"/>
      <c r="H10" s="418"/>
    </row>
    <row r="11" spans="1:8">
      <c r="A11" s="416"/>
      <c r="B11" s="417"/>
      <c r="C11" s="417"/>
      <c r="D11" s="417"/>
      <c r="E11" s="417"/>
      <c r="F11" s="417"/>
      <c r="G11" s="417"/>
      <c r="H11" s="418"/>
    </row>
    <row r="12" spans="1:8">
      <c r="A12" s="416"/>
      <c r="B12" s="417"/>
      <c r="C12" s="417"/>
      <c r="D12" s="417"/>
      <c r="E12" s="417"/>
      <c r="F12" s="417"/>
      <c r="G12" s="417"/>
      <c r="H12" s="418"/>
    </row>
    <row r="13" spans="1:8">
      <c r="A13" s="416"/>
      <c r="B13" s="417"/>
      <c r="C13" s="417"/>
      <c r="D13" s="417"/>
      <c r="E13" s="417"/>
      <c r="F13" s="417"/>
      <c r="G13" s="417"/>
      <c r="H13" s="418"/>
    </row>
    <row r="14" spans="1:8">
      <c r="A14" s="416"/>
      <c r="B14" s="417"/>
      <c r="C14" s="417"/>
      <c r="D14" s="417"/>
      <c r="E14" s="417"/>
      <c r="F14" s="417"/>
      <c r="G14" s="417"/>
      <c r="H14" s="418"/>
    </row>
    <row r="15" spans="1:8">
      <c r="A15" s="416"/>
      <c r="B15" s="417"/>
      <c r="C15" s="417"/>
      <c r="D15" s="417"/>
      <c r="E15" s="417"/>
      <c r="F15" s="417"/>
      <c r="G15" s="417"/>
      <c r="H15" s="418"/>
    </row>
    <row r="16" spans="1:8">
      <c r="A16" s="416"/>
      <c r="B16" s="417"/>
      <c r="C16" s="417"/>
      <c r="D16" s="417"/>
      <c r="E16" s="417"/>
      <c r="F16" s="417"/>
      <c r="G16" s="417"/>
      <c r="H16" s="418"/>
    </row>
    <row r="17" spans="1:8">
      <c r="A17" s="416"/>
      <c r="B17" s="417"/>
      <c r="C17" s="417"/>
      <c r="D17" s="417"/>
      <c r="E17" s="417"/>
      <c r="F17" s="417"/>
      <c r="G17" s="417"/>
      <c r="H17" s="418"/>
    </row>
    <row r="18" spans="1:8">
      <c r="A18" s="416"/>
      <c r="B18" s="417"/>
      <c r="C18" s="417"/>
      <c r="D18" s="417"/>
      <c r="E18" s="417"/>
      <c r="F18" s="417"/>
      <c r="G18" s="417"/>
      <c r="H18" s="418"/>
    </row>
    <row r="19" spans="1:8">
      <c r="A19" s="416"/>
      <c r="B19" s="417"/>
      <c r="C19" s="417"/>
      <c r="D19" s="417"/>
      <c r="E19" s="417"/>
      <c r="F19" s="417"/>
      <c r="G19" s="417"/>
      <c r="H19" s="418"/>
    </row>
    <row r="20" spans="1:8">
      <c r="A20" s="416"/>
      <c r="B20" s="417"/>
      <c r="C20" s="417"/>
      <c r="D20" s="417"/>
      <c r="E20" s="417"/>
      <c r="F20" s="417"/>
      <c r="G20" s="417"/>
      <c r="H20" s="418"/>
    </row>
    <row r="21" spans="1:8">
      <c r="A21" s="416"/>
      <c r="B21" s="417"/>
      <c r="C21" s="417"/>
      <c r="D21" s="417"/>
      <c r="E21" s="417"/>
      <c r="F21" s="417"/>
      <c r="G21" s="417"/>
      <c r="H21" s="418"/>
    </row>
    <row r="22" spans="1:8">
      <c r="A22" s="416"/>
      <c r="B22" s="417"/>
      <c r="C22" s="417"/>
      <c r="D22" s="417"/>
      <c r="E22" s="417"/>
      <c r="F22" s="417"/>
      <c r="G22" s="417"/>
      <c r="H22" s="418"/>
    </row>
    <row r="23" spans="1:8">
      <c r="A23" s="416"/>
      <c r="B23" s="417"/>
      <c r="C23" s="417"/>
      <c r="D23" s="417"/>
      <c r="E23" s="417"/>
      <c r="F23" s="417"/>
      <c r="G23" s="417"/>
      <c r="H23" s="418"/>
    </row>
    <row r="24" spans="1:8">
      <c r="A24" s="416"/>
      <c r="B24" s="417"/>
      <c r="C24" s="417"/>
      <c r="D24" s="417"/>
      <c r="E24" s="417"/>
      <c r="F24" s="417"/>
      <c r="G24" s="417"/>
      <c r="H24" s="418"/>
    </row>
    <row r="25" spans="1:8">
      <c r="A25" s="416"/>
      <c r="B25" s="417"/>
      <c r="C25" s="417"/>
      <c r="D25" s="417"/>
      <c r="E25" s="417"/>
      <c r="F25" s="417"/>
      <c r="G25" s="417"/>
      <c r="H25" s="418"/>
    </row>
    <row r="26" spans="1:8">
      <c r="A26" s="416"/>
      <c r="B26" s="417"/>
      <c r="C26" s="417"/>
      <c r="D26" s="417"/>
      <c r="E26" s="417"/>
      <c r="F26" s="417"/>
      <c r="G26" s="417"/>
      <c r="H26" s="418"/>
    </row>
    <row r="27" spans="1:8">
      <c r="A27" s="416"/>
      <c r="B27" s="417"/>
      <c r="C27" s="417"/>
      <c r="D27" s="417"/>
      <c r="E27" s="417"/>
      <c r="F27" s="417"/>
      <c r="G27" s="417"/>
      <c r="H27" s="418"/>
    </row>
    <row r="28" spans="1:8">
      <c r="A28" s="416"/>
      <c r="B28" s="417"/>
      <c r="C28" s="417"/>
      <c r="D28" s="417"/>
      <c r="E28" s="417"/>
      <c r="F28" s="417"/>
      <c r="G28" s="417"/>
      <c r="H28" s="418"/>
    </row>
    <row r="29" spans="1:8">
      <c r="A29" s="416"/>
      <c r="B29" s="417"/>
      <c r="C29" s="417"/>
      <c r="D29" s="417"/>
      <c r="E29" s="417"/>
      <c r="F29" s="417"/>
      <c r="G29" s="417"/>
      <c r="H29" s="418"/>
    </row>
    <row r="30" spans="1:8">
      <c r="A30" s="416"/>
      <c r="B30" s="417"/>
      <c r="C30" s="417"/>
      <c r="D30" s="417"/>
      <c r="E30" s="417"/>
      <c r="F30" s="417"/>
      <c r="G30" s="417"/>
      <c r="H30" s="418"/>
    </row>
    <row r="31" spans="1:8">
      <c r="A31" s="416"/>
      <c r="B31" s="417"/>
      <c r="C31" s="417"/>
      <c r="D31" s="417"/>
      <c r="E31" s="417"/>
      <c r="F31" s="417"/>
      <c r="G31" s="417"/>
      <c r="H31" s="418"/>
    </row>
    <row r="32" spans="1:8">
      <c r="A32" s="416"/>
      <c r="B32" s="417"/>
      <c r="C32" s="417"/>
      <c r="D32" s="417"/>
      <c r="E32" s="417"/>
      <c r="F32" s="417"/>
      <c r="G32" s="417"/>
      <c r="H32" s="418"/>
    </row>
    <row r="33" spans="1:8">
      <c r="A33" s="416"/>
      <c r="B33" s="417"/>
      <c r="C33" s="417"/>
      <c r="D33" s="417"/>
      <c r="E33" s="417"/>
      <c r="F33" s="417"/>
      <c r="G33" s="417"/>
      <c r="H33" s="418"/>
    </row>
    <row r="34" spans="1:8">
      <c r="A34" s="416"/>
      <c r="B34" s="417"/>
      <c r="C34" s="417"/>
      <c r="D34" s="417"/>
      <c r="E34" s="417"/>
      <c r="F34" s="417"/>
      <c r="G34" s="417"/>
      <c r="H34" s="418"/>
    </row>
    <row r="35" spans="1:8">
      <c r="A35" s="416"/>
      <c r="B35" s="417"/>
      <c r="C35" s="417"/>
      <c r="D35" s="417"/>
      <c r="E35" s="417"/>
      <c r="F35" s="417"/>
      <c r="G35" s="417"/>
      <c r="H35" s="418"/>
    </row>
    <row r="36" spans="1:8">
      <c r="A36" s="416"/>
      <c r="B36" s="417"/>
      <c r="C36" s="417"/>
      <c r="D36" s="417"/>
      <c r="E36" s="417"/>
      <c r="F36" s="417"/>
      <c r="G36" s="417"/>
      <c r="H36" s="418"/>
    </row>
    <row r="37" spans="1:8">
      <c r="A37" s="416"/>
      <c r="B37" s="417"/>
      <c r="C37" s="417"/>
      <c r="D37" s="417"/>
      <c r="E37" s="417"/>
      <c r="F37" s="417"/>
      <c r="G37" s="417"/>
      <c r="H37" s="418"/>
    </row>
    <row r="38" spans="1:8">
      <c r="A38" s="416"/>
      <c r="B38" s="417"/>
      <c r="C38" s="417"/>
      <c r="D38" s="417"/>
      <c r="E38" s="417"/>
      <c r="F38" s="417"/>
      <c r="G38" s="417"/>
      <c r="H38" s="418"/>
    </row>
    <row r="39" spans="1:8">
      <c r="A39" s="416"/>
      <c r="B39" s="417"/>
      <c r="C39" s="417"/>
      <c r="D39" s="417"/>
      <c r="E39" s="417"/>
      <c r="F39" s="417"/>
      <c r="G39" s="417"/>
      <c r="H39" s="418"/>
    </row>
    <row r="40" spans="1:8">
      <c r="A40" s="416"/>
      <c r="B40" s="417"/>
      <c r="C40" s="417"/>
      <c r="D40" s="417"/>
      <c r="E40" s="417"/>
      <c r="F40" s="417"/>
      <c r="G40" s="417"/>
      <c r="H40" s="418"/>
    </row>
    <row r="41" spans="1:8">
      <c r="A41" s="416"/>
      <c r="B41" s="417"/>
      <c r="C41" s="417"/>
      <c r="D41" s="417"/>
      <c r="E41" s="417"/>
      <c r="F41" s="417"/>
      <c r="G41" s="417"/>
      <c r="H41" s="418"/>
    </row>
    <row r="42" spans="1:8">
      <c r="A42" s="416"/>
      <c r="B42" s="417"/>
      <c r="C42" s="417"/>
      <c r="D42" s="417"/>
      <c r="E42" s="417"/>
      <c r="F42" s="417"/>
      <c r="G42" s="417"/>
      <c r="H42" s="418"/>
    </row>
    <row r="43" spans="1:8">
      <c r="A43" s="416"/>
      <c r="B43" s="417"/>
      <c r="C43" s="417"/>
      <c r="D43" s="417"/>
      <c r="E43" s="417"/>
      <c r="F43" s="417"/>
      <c r="G43" s="417"/>
      <c r="H43" s="418"/>
    </row>
    <row r="44" spans="1:8">
      <c r="A44" s="416"/>
      <c r="B44" s="417"/>
      <c r="C44" s="417"/>
      <c r="D44" s="417"/>
      <c r="E44" s="417"/>
      <c r="F44" s="417"/>
      <c r="G44" s="417"/>
      <c r="H44" s="418"/>
    </row>
    <row r="45" spans="1:8">
      <c r="A45" s="416"/>
      <c r="B45" s="417"/>
      <c r="C45" s="417"/>
      <c r="D45" s="417"/>
      <c r="E45" s="417"/>
      <c r="F45" s="417"/>
      <c r="G45" s="417"/>
      <c r="H45" s="418"/>
    </row>
    <row r="46" spans="1:8">
      <c r="A46" s="416"/>
      <c r="B46" s="417"/>
      <c r="C46" s="417"/>
      <c r="D46" s="417"/>
      <c r="E46" s="417"/>
      <c r="F46" s="417"/>
      <c r="G46" s="417"/>
      <c r="H46" s="418"/>
    </row>
    <row r="47" spans="1:8">
      <c r="A47" s="416"/>
      <c r="B47" s="417"/>
      <c r="C47" s="417"/>
      <c r="D47" s="417"/>
      <c r="E47" s="417"/>
      <c r="F47" s="417"/>
      <c r="G47" s="417"/>
      <c r="H47" s="418"/>
    </row>
    <row r="48" spans="1:8">
      <c r="A48" s="416"/>
      <c r="B48" s="417"/>
      <c r="C48" s="417"/>
      <c r="D48" s="417"/>
      <c r="E48" s="417"/>
      <c r="F48" s="417"/>
      <c r="G48" s="417"/>
      <c r="H48" s="418"/>
    </row>
    <row r="49" spans="1:9">
      <c r="A49" s="416"/>
      <c r="B49" s="417"/>
      <c r="C49" s="417"/>
      <c r="D49" s="417"/>
      <c r="E49" s="417"/>
      <c r="F49" s="417"/>
      <c r="G49" s="417"/>
      <c r="H49" s="418"/>
    </row>
    <row r="50" spans="1:9">
      <c r="A50" s="416"/>
      <c r="B50" s="417"/>
      <c r="C50" s="417"/>
      <c r="D50" s="417"/>
      <c r="E50" s="417"/>
      <c r="F50" s="417"/>
      <c r="G50" s="417"/>
      <c r="H50" s="418"/>
    </row>
    <row r="51" spans="1:9">
      <c r="A51" s="416"/>
      <c r="B51" s="417"/>
      <c r="C51" s="417"/>
      <c r="D51" s="417"/>
      <c r="E51" s="417"/>
      <c r="F51" s="417"/>
      <c r="G51" s="417"/>
      <c r="H51" s="418"/>
    </row>
    <row r="52" spans="1:9" ht="102" customHeight="1" thickBot="1">
      <c r="A52" s="419"/>
      <c r="B52" s="420"/>
      <c r="C52" s="420"/>
      <c r="D52" s="420"/>
      <c r="E52" s="420"/>
      <c r="F52" s="420"/>
      <c r="G52" s="420"/>
      <c r="H52" s="421"/>
    </row>
    <row r="53" spans="1:9">
      <c r="A53" s="46"/>
      <c r="B53" s="46"/>
      <c r="C53" s="46"/>
      <c r="D53" s="46"/>
      <c r="E53" s="46"/>
      <c r="F53" s="46"/>
      <c r="G53" s="46"/>
      <c r="H53" s="46"/>
      <c r="I53" s="46"/>
    </row>
    <row r="54" spans="1:9">
      <c r="A54" s="46"/>
      <c r="B54" s="46"/>
      <c r="C54" s="46"/>
      <c r="D54" s="46"/>
      <c r="E54" s="46"/>
      <c r="F54" s="46"/>
      <c r="G54" s="46"/>
      <c r="H54" s="46"/>
      <c r="I54" s="46"/>
    </row>
    <row r="55" spans="1:9">
      <c r="A55" s="46"/>
      <c r="B55" s="46"/>
      <c r="C55" s="46"/>
      <c r="D55" s="46"/>
      <c r="E55" s="46"/>
      <c r="F55" s="46"/>
      <c r="G55" s="46"/>
      <c r="H55" s="46"/>
      <c r="I55" s="46"/>
    </row>
    <row r="56" spans="1:9">
      <c r="A56" s="46"/>
      <c r="B56" s="46"/>
      <c r="C56" s="46"/>
      <c r="D56" s="46"/>
      <c r="E56" s="46"/>
      <c r="F56" s="46"/>
      <c r="G56" s="46"/>
      <c r="H56" s="46"/>
      <c r="I56" s="46"/>
    </row>
    <row r="57" spans="1:9">
      <c r="A57" s="46"/>
      <c r="B57" s="46"/>
      <c r="C57" s="46"/>
      <c r="D57" s="46"/>
      <c r="E57" s="46"/>
      <c r="F57" s="46"/>
      <c r="G57" s="46"/>
      <c r="H57" s="46"/>
      <c r="I57" s="46"/>
    </row>
    <row r="58" spans="1:9">
      <c r="A58" s="46"/>
      <c r="B58" s="46"/>
      <c r="C58" s="46"/>
      <c r="D58" s="46"/>
      <c r="E58" s="46"/>
      <c r="F58" s="46"/>
      <c r="G58" s="46"/>
      <c r="H58" s="46"/>
      <c r="I58" s="46"/>
    </row>
    <row r="59" spans="1:9">
      <c r="A59" s="46"/>
      <c r="B59" s="46"/>
      <c r="C59" s="46"/>
      <c r="D59" s="46"/>
      <c r="E59" s="46"/>
      <c r="F59" s="46"/>
      <c r="G59" s="46"/>
      <c r="H59" s="46"/>
      <c r="I59" s="46"/>
    </row>
    <row r="60" spans="1:9">
      <c r="A60" s="46"/>
      <c r="B60" s="46"/>
      <c r="C60" s="46"/>
      <c r="D60" s="46"/>
      <c r="E60" s="46"/>
      <c r="F60" s="46"/>
      <c r="G60" s="46"/>
      <c r="H60" s="46"/>
      <c r="I60" s="46"/>
    </row>
    <row r="61" spans="1:9">
      <c r="A61" s="46"/>
      <c r="B61" s="46"/>
      <c r="C61" s="46"/>
      <c r="D61" s="46"/>
      <c r="E61" s="46"/>
      <c r="F61" s="46"/>
      <c r="G61" s="46"/>
      <c r="H61" s="46"/>
      <c r="I61" s="46"/>
    </row>
    <row r="62" spans="1:9">
      <c r="A62" s="46"/>
      <c r="B62" s="46"/>
      <c r="C62" s="46"/>
      <c r="D62" s="46"/>
      <c r="E62" s="46"/>
      <c r="F62" s="46"/>
      <c r="G62" s="46"/>
      <c r="H62" s="46"/>
      <c r="I62" s="46"/>
    </row>
    <row r="63" spans="1:9">
      <c r="A63" s="46"/>
      <c r="B63" s="46"/>
      <c r="C63" s="46"/>
      <c r="D63" s="46"/>
      <c r="E63" s="46"/>
      <c r="F63" s="46"/>
      <c r="G63" s="46"/>
      <c r="H63" s="46"/>
      <c r="I63" s="46"/>
    </row>
    <row r="64" spans="1:9">
      <c r="A64" s="46"/>
      <c r="B64" s="46"/>
      <c r="C64" s="46"/>
      <c r="D64" s="46"/>
      <c r="E64" s="46"/>
      <c r="F64" s="46"/>
      <c r="G64" s="46"/>
      <c r="H64" s="46"/>
      <c r="I64" s="46"/>
    </row>
    <row r="65" spans="1:9">
      <c r="A65" s="46"/>
      <c r="B65" s="46"/>
      <c r="C65" s="46"/>
      <c r="D65" s="46"/>
      <c r="E65" s="46"/>
      <c r="F65" s="46"/>
      <c r="G65" s="46"/>
      <c r="H65" s="46"/>
      <c r="I65" s="46"/>
    </row>
    <row r="66" spans="1:9">
      <c r="A66" s="46"/>
      <c r="B66" s="46"/>
      <c r="C66" s="46"/>
      <c r="D66" s="46"/>
      <c r="E66" s="46"/>
      <c r="F66" s="46"/>
      <c r="G66" s="46"/>
      <c r="H66" s="46"/>
      <c r="I66" s="46"/>
    </row>
    <row r="67" spans="1:9">
      <c r="A67" s="46"/>
      <c r="B67" s="46"/>
      <c r="C67" s="46"/>
      <c r="D67" s="46"/>
      <c r="E67" s="46"/>
      <c r="F67" s="46"/>
      <c r="G67" s="46"/>
      <c r="H67" s="46"/>
      <c r="I67" s="46"/>
    </row>
    <row r="68" spans="1:9">
      <c r="A68" s="46"/>
      <c r="B68" s="46"/>
      <c r="C68" s="46"/>
      <c r="D68" s="46"/>
      <c r="E68" s="46"/>
      <c r="F68" s="46"/>
      <c r="G68" s="46"/>
      <c r="H68" s="46"/>
      <c r="I68" s="46"/>
    </row>
    <row r="69" spans="1:9">
      <c r="A69" s="46"/>
      <c r="B69" s="46"/>
      <c r="C69" s="46"/>
      <c r="D69" s="46"/>
      <c r="E69" s="46"/>
      <c r="F69" s="46"/>
      <c r="G69" s="46"/>
      <c r="H69" s="46"/>
      <c r="I69" s="46"/>
    </row>
    <row r="70" spans="1:9">
      <c r="A70" s="46"/>
      <c r="B70" s="46"/>
      <c r="C70" s="46"/>
      <c r="D70" s="46"/>
      <c r="E70" s="46"/>
      <c r="F70" s="46"/>
      <c r="G70" s="46"/>
      <c r="H70" s="46"/>
      <c r="I70" s="46"/>
    </row>
    <row r="71" spans="1:9">
      <c r="A71" s="46"/>
      <c r="B71" s="46"/>
      <c r="C71" s="46"/>
      <c r="D71" s="46"/>
      <c r="E71" s="46"/>
      <c r="F71" s="46"/>
      <c r="G71" s="46"/>
      <c r="H71" s="46"/>
      <c r="I71" s="46"/>
    </row>
    <row r="72" spans="1:9">
      <c r="A72" s="46"/>
      <c r="B72" s="46"/>
      <c r="C72" s="46"/>
      <c r="D72" s="46"/>
      <c r="E72" s="46"/>
      <c r="F72" s="46"/>
      <c r="G72" s="46"/>
      <c r="H72" s="46"/>
      <c r="I72" s="46"/>
    </row>
    <row r="73" spans="1:9">
      <c r="A73" s="46"/>
      <c r="B73" s="46"/>
      <c r="C73" s="46"/>
      <c r="D73" s="46"/>
      <c r="E73" s="46"/>
      <c r="F73" s="46"/>
      <c r="G73" s="46"/>
      <c r="H73" s="46"/>
      <c r="I73" s="46"/>
    </row>
    <row r="74" spans="1:9">
      <c r="A74" s="46"/>
      <c r="B74" s="46"/>
      <c r="C74" s="46"/>
      <c r="D74" s="46"/>
      <c r="E74" s="46"/>
      <c r="F74" s="46"/>
      <c r="G74" s="46"/>
      <c r="H74" s="46"/>
      <c r="I74" s="46"/>
    </row>
    <row r="75" spans="1:9">
      <c r="A75" s="46"/>
      <c r="B75" s="46"/>
      <c r="C75" s="46"/>
      <c r="D75" s="46"/>
      <c r="E75" s="46"/>
      <c r="F75" s="46"/>
      <c r="G75" s="46"/>
      <c r="H75" s="46"/>
      <c r="I75" s="46"/>
    </row>
    <row r="76" spans="1:9">
      <c r="A76" s="46"/>
      <c r="B76" s="46"/>
      <c r="C76" s="46"/>
      <c r="D76" s="46"/>
      <c r="E76" s="46"/>
      <c r="F76" s="46"/>
      <c r="G76" s="46"/>
      <c r="H76" s="46"/>
      <c r="I76" s="46"/>
    </row>
    <row r="77" spans="1:9">
      <c r="A77" s="46"/>
      <c r="B77" s="46"/>
      <c r="C77" s="46"/>
      <c r="D77" s="46"/>
      <c r="E77" s="46"/>
      <c r="F77" s="46"/>
      <c r="G77" s="46"/>
      <c r="H77" s="46"/>
      <c r="I77" s="46"/>
    </row>
    <row r="78" spans="1:9">
      <c r="A78" s="46"/>
      <c r="B78" s="46"/>
      <c r="C78" s="46"/>
      <c r="D78" s="46"/>
      <c r="E78" s="46"/>
      <c r="F78" s="46"/>
      <c r="G78" s="46"/>
      <c r="H78" s="46"/>
      <c r="I78" s="46"/>
    </row>
    <row r="79" spans="1:9">
      <c r="A79" s="46"/>
      <c r="B79" s="46"/>
      <c r="C79" s="46"/>
      <c r="D79" s="46"/>
      <c r="E79" s="46"/>
      <c r="F79" s="46"/>
      <c r="G79" s="46"/>
      <c r="H79" s="46"/>
      <c r="I79" s="46"/>
    </row>
    <row r="80" spans="1:9">
      <c r="A80" s="46"/>
      <c r="B80" s="46"/>
      <c r="C80" s="46"/>
      <c r="D80" s="46"/>
      <c r="E80" s="46"/>
      <c r="F80" s="46"/>
      <c r="G80" s="46"/>
      <c r="H80" s="46"/>
      <c r="I80" s="46"/>
    </row>
    <row r="81" spans="1:9">
      <c r="A81" s="46"/>
      <c r="B81" s="46"/>
      <c r="C81" s="46"/>
      <c r="D81" s="46"/>
      <c r="E81" s="46"/>
      <c r="F81" s="46"/>
      <c r="G81" s="46"/>
      <c r="H81" s="46"/>
      <c r="I81" s="46"/>
    </row>
    <row r="82" spans="1:9">
      <c r="A82" s="46"/>
      <c r="B82" s="46"/>
      <c r="C82" s="46"/>
      <c r="D82" s="46"/>
      <c r="E82" s="46"/>
      <c r="F82" s="46"/>
      <c r="G82" s="46"/>
      <c r="H82" s="46"/>
      <c r="I82" s="46"/>
    </row>
    <row r="83" spans="1:9">
      <c r="A83" s="46"/>
      <c r="B83" s="46"/>
      <c r="C83" s="46"/>
      <c r="D83" s="46"/>
      <c r="E83" s="46"/>
      <c r="F83" s="46"/>
      <c r="G83" s="46"/>
      <c r="H83" s="46"/>
      <c r="I83" s="46"/>
    </row>
    <row r="84" spans="1:9">
      <c r="A84" s="46"/>
      <c r="B84" s="46"/>
      <c r="C84" s="46"/>
      <c r="D84" s="46"/>
      <c r="E84" s="46"/>
      <c r="F84" s="46"/>
      <c r="G84" s="46"/>
      <c r="H84" s="46"/>
      <c r="I84" s="46"/>
    </row>
    <row r="85" spans="1:9">
      <c r="A85" s="46"/>
      <c r="B85" s="46"/>
      <c r="C85" s="46"/>
      <c r="D85" s="46"/>
      <c r="E85" s="46"/>
      <c r="F85" s="46"/>
      <c r="G85" s="46"/>
      <c r="H85" s="46"/>
      <c r="I85" s="46"/>
    </row>
    <row r="86" spans="1:9">
      <c r="A86" s="46"/>
      <c r="B86" s="46"/>
      <c r="C86" s="46"/>
      <c r="D86" s="46"/>
      <c r="E86" s="46"/>
      <c r="F86" s="46"/>
      <c r="G86" s="46"/>
      <c r="H86" s="46"/>
      <c r="I86" s="46"/>
    </row>
    <row r="87" spans="1:9">
      <c r="A87" s="46"/>
      <c r="B87" s="46"/>
      <c r="C87" s="46"/>
      <c r="D87" s="46"/>
      <c r="E87" s="46"/>
      <c r="F87" s="46"/>
      <c r="G87" s="46"/>
      <c r="H87" s="46"/>
      <c r="I87" s="46"/>
    </row>
    <row r="88" spans="1:9">
      <c r="A88" s="46"/>
      <c r="B88" s="46"/>
      <c r="C88" s="46"/>
      <c r="D88" s="46"/>
      <c r="E88" s="46"/>
      <c r="F88" s="46"/>
      <c r="G88" s="46"/>
      <c r="H88" s="46"/>
      <c r="I88" s="46"/>
    </row>
    <row r="89" spans="1:9">
      <c r="A89" s="46"/>
      <c r="B89" s="46"/>
      <c r="C89" s="46"/>
      <c r="D89" s="46"/>
      <c r="E89" s="46"/>
      <c r="F89" s="46"/>
      <c r="G89" s="46"/>
      <c r="H89" s="46"/>
      <c r="I89" s="46"/>
    </row>
    <row r="90" spans="1:9">
      <c r="A90" s="46"/>
      <c r="B90" s="46"/>
      <c r="C90" s="46"/>
      <c r="D90" s="46"/>
      <c r="E90" s="46"/>
      <c r="F90" s="46"/>
      <c r="G90" s="46"/>
      <c r="H90" s="46"/>
      <c r="I90" s="46"/>
    </row>
    <row r="91" spans="1:9">
      <c r="A91" s="46"/>
      <c r="B91" s="46"/>
      <c r="C91" s="46"/>
      <c r="D91" s="46"/>
      <c r="E91" s="46"/>
      <c r="F91" s="46"/>
      <c r="G91" s="46"/>
      <c r="H91" s="46"/>
      <c r="I91" s="46"/>
    </row>
    <row r="92" spans="1:9">
      <c r="A92" s="46"/>
      <c r="B92" s="46"/>
      <c r="C92" s="46"/>
      <c r="D92" s="46"/>
      <c r="E92" s="46"/>
      <c r="F92" s="46"/>
      <c r="G92" s="46"/>
      <c r="H92" s="46"/>
      <c r="I92" s="46"/>
    </row>
    <row r="93" spans="1:9">
      <c r="A93" s="46"/>
      <c r="B93" s="46"/>
      <c r="C93" s="46"/>
      <c r="D93" s="46"/>
      <c r="E93" s="46"/>
      <c r="F93" s="46"/>
      <c r="G93" s="46"/>
      <c r="H93" s="46"/>
      <c r="I93" s="46"/>
    </row>
    <row r="94" spans="1:9">
      <c r="A94" s="46"/>
      <c r="B94" s="46"/>
      <c r="C94" s="46"/>
      <c r="D94" s="46"/>
      <c r="E94" s="46"/>
      <c r="F94" s="46"/>
      <c r="G94" s="46"/>
      <c r="H94" s="46"/>
      <c r="I94" s="46"/>
    </row>
    <row r="95" spans="1:9">
      <c r="A95" s="46"/>
      <c r="B95" s="46"/>
      <c r="C95" s="46"/>
      <c r="D95" s="46"/>
      <c r="E95" s="46"/>
      <c r="F95" s="46"/>
      <c r="G95" s="46"/>
      <c r="H95" s="46"/>
      <c r="I95" s="46"/>
    </row>
    <row r="96" spans="1:9">
      <c r="A96" s="46"/>
      <c r="B96" s="46"/>
      <c r="C96" s="46"/>
      <c r="D96" s="46"/>
      <c r="E96" s="46"/>
      <c r="F96" s="46"/>
      <c r="G96" s="46"/>
      <c r="H96" s="46"/>
      <c r="I96" s="46"/>
    </row>
    <row r="97" spans="1:9">
      <c r="A97" s="46"/>
      <c r="B97" s="46"/>
      <c r="C97" s="46"/>
      <c r="D97" s="46"/>
      <c r="E97" s="46"/>
      <c r="F97" s="46"/>
      <c r="G97" s="46"/>
      <c r="H97" s="46"/>
      <c r="I97" s="46"/>
    </row>
    <row r="98" spans="1:9">
      <c r="A98" s="46"/>
      <c r="B98" s="46"/>
      <c r="C98" s="46"/>
      <c r="D98" s="46"/>
      <c r="E98" s="46"/>
      <c r="F98" s="46"/>
      <c r="G98" s="46"/>
      <c r="H98" s="46"/>
      <c r="I98" s="46"/>
    </row>
    <row r="99" spans="1:9">
      <c r="A99" s="46"/>
      <c r="B99" s="46"/>
      <c r="C99" s="46"/>
      <c r="D99" s="46"/>
      <c r="E99" s="46"/>
      <c r="F99" s="46"/>
      <c r="G99" s="46"/>
      <c r="H99" s="46"/>
      <c r="I99" s="46"/>
    </row>
    <row r="100" spans="1:9">
      <c r="A100" s="46"/>
      <c r="B100" s="46"/>
      <c r="C100" s="46"/>
      <c r="D100" s="46"/>
      <c r="E100" s="46"/>
      <c r="F100" s="46"/>
      <c r="G100" s="46"/>
      <c r="H100" s="46"/>
      <c r="I100" s="46"/>
    </row>
    <row r="101" spans="1:9">
      <c r="A101" s="46"/>
      <c r="B101" s="46"/>
      <c r="C101" s="46"/>
      <c r="D101" s="46"/>
      <c r="E101" s="46"/>
      <c r="F101" s="46"/>
      <c r="G101" s="46"/>
      <c r="H101" s="46"/>
      <c r="I101" s="46"/>
    </row>
    <row r="102" spans="1:9">
      <c r="A102" s="46"/>
      <c r="B102" s="46"/>
      <c r="C102" s="46"/>
      <c r="D102" s="46"/>
      <c r="E102" s="46"/>
      <c r="F102" s="46"/>
      <c r="G102" s="46"/>
      <c r="H102" s="46"/>
      <c r="I102" s="46"/>
    </row>
    <row r="103" spans="1:9">
      <c r="A103" s="46"/>
      <c r="B103" s="46"/>
      <c r="C103" s="46"/>
      <c r="D103" s="46"/>
      <c r="E103" s="46"/>
      <c r="F103" s="46"/>
      <c r="G103" s="46"/>
      <c r="H103" s="46"/>
      <c r="I103" s="46"/>
    </row>
    <row r="104" spans="1:9">
      <c r="A104" s="46"/>
      <c r="B104" s="46"/>
      <c r="C104" s="46"/>
      <c r="D104" s="46"/>
      <c r="E104" s="46"/>
      <c r="F104" s="46"/>
      <c r="G104" s="46"/>
      <c r="H104" s="46"/>
      <c r="I104" s="46"/>
    </row>
  </sheetData>
  <sheetProtection algorithmName="SHA-512" hashValue="rtVOd0yAu2WgdvrGYEfOU2OCFO8J0fjkCswGZ/QRQUtFeCnrrHtzYRnOWHePNRq3pDNV2bMLgwrGfmqzWhf7fQ==" saltValue="0XxJKz7Ff6EYNJDX3BCj4g==" spinCount="100000" sheet="1" objects="1" scenarios="1"/>
  <mergeCells count="1">
    <mergeCell ref="A3:H5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X12"/>
  <sheetViews>
    <sheetView topLeftCell="H1" zoomScale="60" zoomScaleNormal="60" workbookViewId="0">
      <selection activeCell="R11" sqref="R11"/>
    </sheetView>
  </sheetViews>
  <sheetFormatPr baseColWidth="10" defaultRowHeight="15"/>
  <cols>
    <col min="1" max="1" width="11.5703125" hidden="1" customWidth="1"/>
    <col min="2" max="2" width="15.5703125" bestFit="1" customWidth="1"/>
    <col min="14" max="14" width="18.28515625" customWidth="1"/>
    <col min="15" max="15" width="17.5703125" customWidth="1"/>
    <col min="16" max="16" width="13.28515625" customWidth="1"/>
    <col min="17" max="17" width="25.140625" customWidth="1"/>
    <col min="18" max="19" width="15.140625" customWidth="1"/>
  </cols>
  <sheetData>
    <row r="1" spans="1:76" s="253" customFormat="1" ht="37.5" customHeight="1">
      <c r="A1" s="433" t="s">
        <v>1</v>
      </c>
      <c r="B1" s="426"/>
      <c r="C1" s="426"/>
      <c r="D1" s="426"/>
      <c r="E1" s="426"/>
      <c r="F1" s="426"/>
      <c r="G1" s="426"/>
      <c r="H1" s="426"/>
      <c r="I1" s="426"/>
      <c r="J1" s="433" t="s">
        <v>6</v>
      </c>
      <c r="K1" s="426"/>
      <c r="L1" s="426"/>
      <c r="M1" s="433" t="s">
        <v>7</v>
      </c>
      <c r="N1" s="426"/>
      <c r="O1" s="426"/>
      <c r="P1" s="426"/>
      <c r="Q1" s="426"/>
      <c r="R1" s="426"/>
      <c r="S1" s="426"/>
      <c r="T1" s="426"/>
      <c r="U1" s="426"/>
      <c r="V1" s="426"/>
      <c r="W1" s="433" t="s">
        <v>8</v>
      </c>
      <c r="X1" s="426"/>
      <c r="Y1" s="426"/>
      <c r="Z1" s="433" t="s">
        <v>9</v>
      </c>
      <c r="AA1" s="426"/>
      <c r="AB1" s="426"/>
      <c r="AC1" s="432" t="s">
        <v>10</v>
      </c>
      <c r="AD1" s="432" t="s">
        <v>4</v>
      </c>
      <c r="AE1" s="252"/>
      <c r="AF1" s="252"/>
      <c r="AG1" s="252"/>
      <c r="AH1" s="252"/>
      <c r="AI1" s="252"/>
      <c r="AJ1" s="252"/>
      <c r="AK1" s="252"/>
      <c r="AL1" s="252"/>
      <c r="AM1" s="252"/>
      <c r="AN1" s="252"/>
      <c r="AO1" s="252"/>
      <c r="AP1" s="252"/>
      <c r="AQ1" s="252"/>
      <c r="AR1" s="252"/>
      <c r="AS1" s="252"/>
      <c r="AT1" s="252"/>
      <c r="AU1" s="252"/>
      <c r="AV1" s="252"/>
      <c r="AW1" s="252"/>
      <c r="AX1" s="252"/>
      <c r="AY1" s="252"/>
      <c r="AZ1" s="252"/>
      <c r="BA1" s="252"/>
      <c r="BB1" s="252"/>
      <c r="BC1" s="252"/>
      <c r="BD1" s="252"/>
      <c r="BE1" s="252"/>
      <c r="BF1" s="252"/>
      <c r="BG1" s="252"/>
      <c r="BH1" s="252"/>
      <c r="BI1" s="252"/>
      <c r="BJ1" s="252"/>
      <c r="BK1" s="252"/>
      <c r="BL1" s="252"/>
      <c r="BM1" s="252"/>
      <c r="BN1" s="252"/>
      <c r="BO1" s="252"/>
      <c r="BP1" s="252"/>
      <c r="BQ1" s="252"/>
      <c r="BR1" s="252"/>
      <c r="BS1" s="252"/>
      <c r="BT1" s="252"/>
      <c r="BU1" s="252"/>
      <c r="BV1" s="252"/>
      <c r="BW1" s="252"/>
      <c r="BX1" s="252"/>
    </row>
    <row r="2" spans="1:76" s="253" customFormat="1" ht="87.75" customHeight="1">
      <c r="A2" s="91" t="s">
        <v>0</v>
      </c>
      <c r="B2" s="91" t="s">
        <v>2</v>
      </c>
      <c r="C2" s="91" t="s">
        <v>11</v>
      </c>
      <c r="D2" s="91" t="s">
        <v>12</v>
      </c>
      <c r="E2" s="91" t="s">
        <v>13</v>
      </c>
      <c r="F2" s="91" t="s">
        <v>14</v>
      </c>
      <c r="G2" s="91" t="s">
        <v>15</v>
      </c>
      <c r="H2" s="91" t="s">
        <v>16</v>
      </c>
      <c r="I2" s="91" t="s">
        <v>17</v>
      </c>
      <c r="J2" s="91" t="s">
        <v>3</v>
      </c>
      <c r="K2" s="91" t="s">
        <v>18</v>
      </c>
      <c r="L2" s="91" t="s">
        <v>19</v>
      </c>
      <c r="M2" s="91" t="s">
        <v>20</v>
      </c>
      <c r="N2" s="91" t="s">
        <v>21</v>
      </c>
      <c r="O2" s="91" t="s">
        <v>22</v>
      </c>
      <c r="P2" s="91" t="s">
        <v>23</v>
      </c>
      <c r="Q2" s="91" t="s">
        <v>24</v>
      </c>
      <c r="R2" s="91" t="s">
        <v>25</v>
      </c>
      <c r="S2" s="91" t="s">
        <v>26</v>
      </c>
      <c r="T2" s="91" t="s">
        <v>27</v>
      </c>
      <c r="U2" s="91" t="s">
        <v>28</v>
      </c>
      <c r="V2" s="91" t="s">
        <v>29</v>
      </c>
      <c r="W2" s="91" t="s">
        <v>1033</v>
      </c>
      <c r="X2" s="91" t="s">
        <v>30</v>
      </c>
      <c r="Y2" s="91" t="s">
        <v>31</v>
      </c>
      <c r="Z2" s="91" t="s">
        <v>32</v>
      </c>
      <c r="AA2" s="91" t="s">
        <v>33</v>
      </c>
      <c r="AB2" s="91" t="s">
        <v>34</v>
      </c>
      <c r="AC2" s="424"/>
      <c r="AD2" s="424"/>
      <c r="AE2" s="252"/>
      <c r="AF2" s="252"/>
      <c r="AG2" s="252"/>
      <c r="AH2" s="252"/>
      <c r="AI2" s="252"/>
      <c r="AJ2" s="252"/>
      <c r="AK2" s="252"/>
      <c r="AL2" s="252"/>
      <c r="AM2" s="252"/>
      <c r="AN2" s="252"/>
      <c r="AO2" s="252"/>
      <c r="AP2" s="252"/>
      <c r="AQ2" s="252"/>
      <c r="AR2" s="252"/>
      <c r="AS2" s="252"/>
      <c r="AT2" s="252"/>
      <c r="AU2" s="252"/>
      <c r="AV2" s="252"/>
      <c r="AW2" s="252"/>
      <c r="AX2" s="252"/>
      <c r="AY2" s="252"/>
      <c r="AZ2" s="252"/>
      <c r="BA2" s="252"/>
      <c r="BB2" s="252"/>
      <c r="BC2" s="252"/>
      <c r="BD2" s="252"/>
      <c r="BE2" s="252"/>
      <c r="BF2" s="252"/>
      <c r="BG2" s="252"/>
      <c r="BH2" s="252"/>
      <c r="BI2" s="252"/>
      <c r="BJ2" s="252"/>
      <c r="BK2" s="252"/>
      <c r="BL2" s="252"/>
      <c r="BM2" s="252"/>
      <c r="BN2" s="252"/>
      <c r="BO2" s="252"/>
      <c r="BP2" s="252"/>
      <c r="BQ2" s="252"/>
      <c r="BR2" s="252"/>
      <c r="BS2" s="252"/>
      <c r="BT2" s="252"/>
      <c r="BU2" s="252"/>
      <c r="BV2" s="252"/>
      <c r="BW2" s="252"/>
      <c r="BX2" s="252"/>
    </row>
    <row r="3" spans="1:76" s="2" customFormat="1" ht="114" customHeight="1">
      <c r="A3" s="25">
        <v>31</v>
      </c>
      <c r="B3" s="136">
        <v>43405</v>
      </c>
      <c r="C3" s="254" t="s">
        <v>5</v>
      </c>
      <c r="D3" s="25" t="s">
        <v>446</v>
      </c>
      <c r="E3" s="25" t="s">
        <v>59</v>
      </c>
      <c r="F3" s="255" t="s">
        <v>447</v>
      </c>
      <c r="G3" s="25" t="s">
        <v>18</v>
      </c>
      <c r="H3" s="25" t="s">
        <v>448</v>
      </c>
      <c r="I3" s="25" t="s">
        <v>449</v>
      </c>
      <c r="J3" s="25" t="s">
        <v>450</v>
      </c>
      <c r="K3" s="25" t="s">
        <v>149</v>
      </c>
      <c r="L3" s="25" t="s">
        <v>451</v>
      </c>
      <c r="M3" s="25" t="s">
        <v>452</v>
      </c>
      <c r="N3" s="256" t="s">
        <v>453</v>
      </c>
      <c r="O3" s="25" t="s">
        <v>218</v>
      </c>
      <c r="P3" s="25" t="s">
        <v>454</v>
      </c>
      <c r="Q3" s="25" t="s">
        <v>455</v>
      </c>
      <c r="R3" s="25">
        <v>160</v>
      </c>
      <c r="S3" s="25" t="s">
        <v>455</v>
      </c>
      <c r="T3" s="25" t="s">
        <v>455</v>
      </c>
      <c r="U3" s="25" t="s">
        <v>283</v>
      </c>
      <c r="V3" s="25" t="s">
        <v>423</v>
      </c>
      <c r="W3" s="25" t="s">
        <v>57</v>
      </c>
      <c r="X3" s="25" t="s">
        <v>57</v>
      </c>
      <c r="Y3" s="25"/>
      <c r="Z3" s="256" t="s">
        <v>61</v>
      </c>
      <c r="AA3" s="25" t="s">
        <v>224</v>
      </c>
      <c r="AB3" s="25"/>
      <c r="AC3" s="25"/>
      <c r="AD3" s="25"/>
    </row>
    <row r="4" spans="1:76" s="2" customFormat="1" ht="153.75" customHeight="1">
      <c r="A4" s="25">
        <v>48</v>
      </c>
      <c r="B4" s="136">
        <v>43527</v>
      </c>
      <c r="C4" s="254" t="s">
        <v>63</v>
      </c>
      <c r="D4" s="25" t="s">
        <v>45</v>
      </c>
      <c r="E4" s="25" t="s">
        <v>37</v>
      </c>
      <c r="F4" s="255" t="s">
        <v>654</v>
      </c>
      <c r="G4" s="25" t="s">
        <v>117</v>
      </c>
      <c r="H4" s="25" t="s">
        <v>655</v>
      </c>
      <c r="I4" s="25" t="s">
        <v>656</v>
      </c>
      <c r="J4" s="25" t="s">
        <v>657</v>
      </c>
      <c r="K4" s="25" t="s">
        <v>149</v>
      </c>
      <c r="L4" s="25" t="s">
        <v>658</v>
      </c>
      <c r="M4" s="25" t="s">
        <v>659</v>
      </c>
      <c r="N4" s="25" t="s">
        <v>660</v>
      </c>
      <c r="O4" s="25" t="s">
        <v>150</v>
      </c>
      <c r="P4" s="25" t="s">
        <v>661</v>
      </c>
      <c r="Q4" s="25" t="s">
        <v>617</v>
      </c>
      <c r="R4" s="25">
        <v>1</v>
      </c>
      <c r="S4" s="25">
        <v>40</v>
      </c>
      <c r="T4" s="25" t="s">
        <v>162</v>
      </c>
      <c r="U4" s="25" t="s">
        <v>662</v>
      </c>
      <c r="V4" s="25" t="s">
        <v>663</v>
      </c>
      <c r="W4" s="25" t="s">
        <v>81</v>
      </c>
      <c r="X4" s="25" t="s">
        <v>664</v>
      </c>
      <c r="Y4" s="25"/>
      <c r="Z4" s="25"/>
      <c r="AA4" s="25"/>
      <c r="AB4" s="25"/>
      <c r="AC4" s="25"/>
      <c r="AD4" s="25"/>
    </row>
    <row r="5" spans="1:76" s="2" customFormat="1" ht="188.25" customHeight="1">
      <c r="A5" s="25">
        <v>51</v>
      </c>
      <c r="B5" s="136">
        <v>43565</v>
      </c>
      <c r="C5" s="254" t="s">
        <v>35</v>
      </c>
      <c r="D5" s="25" t="s">
        <v>680</v>
      </c>
      <c r="E5" s="25" t="s">
        <v>59</v>
      </c>
      <c r="F5" s="255" t="s">
        <v>688</v>
      </c>
      <c r="G5" s="25" t="s">
        <v>37</v>
      </c>
      <c r="H5" s="256" t="s">
        <v>689</v>
      </c>
      <c r="I5" s="256" t="s">
        <v>690</v>
      </c>
      <c r="J5" s="25" t="s">
        <v>691</v>
      </c>
      <c r="K5" s="25" t="s">
        <v>149</v>
      </c>
      <c r="L5" s="25" t="s">
        <v>692</v>
      </c>
      <c r="M5" s="25" t="s">
        <v>693</v>
      </c>
      <c r="N5" s="25" t="s">
        <v>694</v>
      </c>
      <c r="O5" s="25" t="s">
        <v>55</v>
      </c>
      <c r="P5" s="25" t="s">
        <v>98</v>
      </c>
      <c r="Q5" s="25" t="s">
        <v>695</v>
      </c>
      <c r="R5" s="25">
        <v>13</v>
      </c>
      <c r="S5" s="25" t="s">
        <v>696</v>
      </c>
      <c r="T5" s="25" t="s">
        <v>59</v>
      </c>
      <c r="U5" s="25" t="s">
        <v>697</v>
      </c>
      <c r="V5" s="25" t="s">
        <v>149</v>
      </c>
      <c r="W5" s="25" t="s">
        <v>698</v>
      </c>
      <c r="X5" s="25" t="s">
        <v>699</v>
      </c>
      <c r="Y5" s="25"/>
      <c r="Z5" s="256" t="s">
        <v>700</v>
      </c>
      <c r="AA5" s="25"/>
      <c r="AB5" s="25"/>
      <c r="AC5" s="25"/>
      <c r="AD5" s="25"/>
    </row>
    <row r="6" spans="1:76" s="2" customFormat="1" ht="129" customHeight="1">
      <c r="A6" s="25">
        <v>56</v>
      </c>
      <c r="B6" s="136">
        <v>43627</v>
      </c>
      <c r="C6" s="254" t="s">
        <v>35</v>
      </c>
      <c r="D6" s="25" t="s">
        <v>739</v>
      </c>
      <c r="E6" s="25" t="s">
        <v>59</v>
      </c>
      <c r="F6" s="255" t="s">
        <v>740</v>
      </c>
      <c r="G6" s="25" t="s">
        <v>37</v>
      </c>
      <c r="H6" s="256" t="s">
        <v>741</v>
      </c>
      <c r="I6" s="25" t="s">
        <v>742</v>
      </c>
      <c r="J6" s="25" t="s">
        <v>450</v>
      </c>
      <c r="K6" s="25" t="s">
        <v>149</v>
      </c>
      <c r="L6" s="25" t="s">
        <v>743</v>
      </c>
      <c r="M6" s="25" t="s">
        <v>744</v>
      </c>
      <c r="N6" s="25" t="s">
        <v>365</v>
      </c>
      <c r="O6" s="25" t="s">
        <v>150</v>
      </c>
      <c r="P6" s="25" t="s">
        <v>745</v>
      </c>
      <c r="Q6" s="25" t="s">
        <v>198</v>
      </c>
      <c r="R6" s="25">
        <v>1</v>
      </c>
      <c r="S6" s="25" t="s">
        <v>746</v>
      </c>
      <c r="T6" s="25" t="s">
        <v>111</v>
      </c>
      <c r="U6" s="25" t="s">
        <v>747</v>
      </c>
      <c r="V6" s="25" t="s">
        <v>423</v>
      </c>
      <c r="W6" s="25" t="s">
        <v>57</v>
      </c>
      <c r="X6" s="25"/>
      <c r="Y6" s="25"/>
      <c r="Z6" s="256" t="s">
        <v>61</v>
      </c>
      <c r="AA6" s="25" t="s">
        <v>748</v>
      </c>
      <c r="AB6" s="25"/>
      <c r="AC6" s="25"/>
      <c r="AD6" s="25"/>
    </row>
    <row r="7" spans="1:76" s="2" customFormat="1" ht="159.75" customHeight="1">
      <c r="A7" s="25">
        <v>59</v>
      </c>
      <c r="B7" s="136">
        <v>43642</v>
      </c>
      <c r="C7" s="254" t="s">
        <v>35</v>
      </c>
      <c r="D7" s="25" t="s">
        <v>765</v>
      </c>
      <c r="E7" s="25" t="s">
        <v>145</v>
      </c>
      <c r="F7" s="255" t="s">
        <v>766</v>
      </c>
      <c r="G7" s="25" t="s">
        <v>37</v>
      </c>
      <c r="H7" s="256" t="s">
        <v>767</v>
      </c>
      <c r="I7" s="256" t="s">
        <v>768</v>
      </c>
      <c r="J7" s="25" t="s">
        <v>37</v>
      </c>
      <c r="K7" s="25" t="s">
        <v>149</v>
      </c>
      <c r="L7" s="256" t="s">
        <v>769</v>
      </c>
      <c r="M7" s="138" t="s">
        <v>770</v>
      </c>
      <c r="N7" s="138" t="s">
        <v>771</v>
      </c>
      <c r="O7" s="138" t="s">
        <v>175</v>
      </c>
      <c r="P7" s="138" t="s">
        <v>98</v>
      </c>
      <c r="Q7" s="138" t="s">
        <v>772</v>
      </c>
      <c r="R7" s="138">
        <v>5</v>
      </c>
      <c r="S7" s="25" t="s">
        <v>37</v>
      </c>
      <c r="T7" s="25" t="s">
        <v>59</v>
      </c>
      <c r="U7" s="25" t="s">
        <v>773</v>
      </c>
      <c r="V7" s="25" t="s">
        <v>774</v>
      </c>
      <c r="W7" s="25" t="s">
        <v>81</v>
      </c>
      <c r="X7" s="25" t="s">
        <v>775</v>
      </c>
      <c r="Y7" s="25" t="s">
        <v>201</v>
      </c>
      <c r="Z7" s="256" t="s">
        <v>96</v>
      </c>
      <c r="AA7" s="25" t="s">
        <v>776</v>
      </c>
      <c r="AB7" s="25"/>
      <c r="AC7" s="25"/>
      <c r="AD7" s="25"/>
    </row>
    <row r="8" spans="1:76" s="2" customFormat="1" ht="34.5">
      <c r="A8" s="67"/>
      <c r="B8" s="67"/>
      <c r="C8" s="67"/>
      <c r="D8" s="67"/>
      <c r="E8" s="67"/>
      <c r="F8" s="67"/>
      <c r="G8" s="67"/>
      <c r="H8" s="67"/>
      <c r="I8" s="67"/>
      <c r="J8" s="67"/>
      <c r="K8" s="67"/>
      <c r="L8" s="67"/>
      <c r="M8" s="84" t="s">
        <v>2683</v>
      </c>
      <c r="N8" s="259" t="s">
        <v>2500</v>
      </c>
      <c r="O8" s="259" t="s">
        <v>357</v>
      </c>
      <c r="P8" s="259" t="s">
        <v>2531</v>
      </c>
      <c r="Q8" s="259" t="s">
        <v>334</v>
      </c>
      <c r="R8" s="257">
        <f>SUM(R3:R7)</f>
        <v>180</v>
      </c>
      <c r="S8" s="67"/>
      <c r="T8" s="67"/>
      <c r="U8" s="67"/>
      <c r="V8" s="67"/>
      <c r="W8" s="67"/>
      <c r="X8" s="67"/>
      <c r="Y8" s="67"/>
      <c r="Z8" s="67"/>
      <c r="AA8" s="67"/>
      <c r="AB8" s="67"/>
      <c r="AC8" s="67"/>
      <c r="AD8" s="67"/>
    </row>
    <row r="9" spans="1:76" s="2" customFormat="1" ht="17.25">
      <c r="A9" s="67"/>
      <c r="B9" s="67"/>
      <c r="C9" s="67"/>
      <c r="D9" s="67"/>
      <c r="E9" s="67"/>
      <c r="F9" s="67"/>
      <c r="G9" s="67"/>
      <c r="H9" s="67"/>
      <c r="I9" s="67"/>
      <c r="J9" s="67"/>
      <c r="K9" s="67"/>
      <c r="L9" s="67"/>
      <c r="M9" s="229" t="s">
        <v>2684</v>
      </c>
      <c r="N9" s="16">
        <v>5</v>
      </c>
      <c r="O9" s="16">
        <v>13</v>
      </c>
      <c r="P9" s="16">
        <v>160</v>
      </c>
      <c r="Q9" s="16">
        <v>2</v>
      </c>
      <c r="R9" s="16">
        <f>SUM(N9:Q9)</f>
        <v>180</v>
      </c>
      <c r="S9" s="67"/>
      <c r="T9" s="67"/>
      <c r="U9" s="67"/>
      <c r="V9" s="67"/>
      <c r="W9" s="67"/>
      <c r="X9" s="67"/>
      <c r="Y9" s="67"/>
      <c r="Z9" s="67"/>
      <c r="AA9" s="67"/>
      <c r="AB9" s="67"/>
      <c r="AC9" s="67"/>
      <c r="AD9" s="67"/>
    </row>
    <row r="10" spans="1:76" s="2" customFormat="1" ht="17.25">
      <c r="A10" s="67"/>
      <c r="B10" s="67"/>
      <c r="C10" s="67"/>
      <c r="D10" s="67"/>
      <c r="E10" s="67"/>
      <c r="F10" s="67"/>
      <c r="G10" s="67"/>
      <c r="H10" s="67"/>
      <c r="I10" s="67"/>
      <c r="J10" s="67"/>
      <c r="K10" s="67"/>
      <c r="L10" s="67"/>
      <c r="M10" s="229" t="s">
        <v>2685</v>
      </c>
      <c r="N10" s="258">
        <f>N9/R9</f>
        <v>2.7777777777777776E-2</v>
      </c>
      <c r="O10" s="258">
        <f>O9/R9</f>
        <v>7.2222222222222215E-2</v>
      </c>
      <c r="P10" s="258">
        <f>P9/R9</f>
        <v>0.88888888888888884</v>
      </c>
      <c r="Q10" s="258">
        <f>Q9/R9</f>
        <v>1.1111111111111112E-2</v>
      </c>
      <c r="R10" s="271">
        <f>SUM(N10:Q10)</f>
        <v>0.99999999999999989</v>
      </c>
      <c r="S10" s="67"/>
      <c r="T10" s="67"/>
      <c r="U10" s="67"/>
      <c r="V10" s="67"/>
      <c r="W10" s="67"/>
      <c r="X10" s="67"/>
      <c r="Y10" s="67"/>
      <c r="Z10" s="67"/>
      <c r="AA10" s="67"/>
      <c r="AB10" s="67"/>
      <c r="AC10" s="67"/>
      <c r="AD10" s="67"/>
    </row>
    <row r="11" spans="1:76" s="2" customFormat="1" ht="17.25">
      <c r="A11" s="67"/>
      <c r="B11" s="67"/>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row>
    <row r="12" spans="1:76" s="2" customFormat="1" ht="17.25">
      <c r="A12" s="67"/>
      <c r="B12" s="67"/>
      <c r="C12" s="67"/>
      <c r="D12" s="67"/>
      <c r="E12" s="67"/>
      <c r="F12" s="67"/>
      <c r="G12" s="67"/>
      <c r="H12" s="67"/>
      <c r="I12" s="67"/>
      <c r="J12" s="67"/>
      <c r="K12" s="67"/>
      <c r="L12" s="67"/>
      <c r="M12" s="67"/>
      <c r="N12" s="67"/>
      <c r="O12" s="67"/>
      <c r="P12" s="67"/>
      <c r="Q12" s="67"/>
      <c r="R12" s="67"/>
      <c r="S12" s="67"/>
      <c r="T12" s="67"/>
      <c r="U12" s="67"/>
      <c r="V12" s="67"/>
      <c r="W12" s="67"/>
      <c r="X12" s="67"/>
      <c r="Y12" s="67"/>
      <c r="Z12" s="67"/>
      <c r="AA12" s="67"/>
      <c r="AB12" s="67"/>
      <c r="AC12" s="67"/>
      <c r="AD12" s="67"/>
    </row>
  </sheetData>
  <mergeCells count="7">
    <mergeCell ref="AD1:AD2"/>
    <mergeCell ref="A1:I1"/>
    <mergeCell ref="J1:L1"/>
    <mergeCell ref="M1:V1"/>
    <mergeCell ref="W1:Y1"/>
    <mergeCell ref="Z1:AB1"/>
    <mergeCell ref="AC1:AC2"/>
  </mergeCells>
  <dataValidations count="1">
    <dataValidation type="list" allowBlank="1" showErrorMessage="1" sqref="Z2" xr:uid="{00000000-0002-0000-0900-000000000000}">
      <formula1>#REF!</formula1>
    </dataValidation>
  </dataValidations>
  <hyperlinks>
    <hyperlink ref="F3" r:id="rId1" xr:uid="{00000000-0004-0000-0900-000000000000}"/>
    <hyperlink ref="F4" r:id="rId2" xr:uid="{00000000-0004-0000-0900-000001000000}"/>
    <hyperlink ref="F5" r:id="rId3" xr:uid="{00000000-0004-0000-0900-000002000000}"/>
    <hyperlink ref="F6" r:id="rId4" xr:uid="{00000000-0004-0000-0900-000003000000}"/>
    <hyperlink ref="F7" r:id="rId5" xr:uid="{00000000-0004-0000-0900-000004000000}"/>
  </hyperlinks>
  <pageMargins left="0.7" right="0.7" top="0.75" bottom="0.75" header="0.3" footer="0.3"/>
  <legacyDrawing r:id="rId6"/>
  <extLst>
    <ext xmlns:x14="http://schemas.microsoft.com/office/spreadsheetml/2009/9/main" uri="{CCE6A557-97BC-4b89-ADB6-D9C93CAAB3DF}">
      <x14:dataValidations xmlns:xm="http://schemas.microsoft.com/office/excel/2006/main" count="1">
        <x14:dataValidation type="list" allowBlank="1" showErrorMessage="1" xr:uid="{00000000-0002-0000-0900-000001000000}">
          <x14:formula1>
            <xm:f>'C:\Users\Nidia\Documents\Respaldo Tío\Educiac\USAID\ONDA\[Matriz Monitoreo de Medios DA_GA.xlsx]Variables '!#REF!</xm:f>
          </x14:formula1>
          <xm:sqref>T4:T7 W3:W7 O3:O7 K3:K7 E3 E5:E7 Z3 Z5:Z7 C3:C7</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X32"/>
  <sheetViews>
    <sheetView topLeftCell="H1" zoomScale="80" zoomScaleNormal="80" workbookViewId="0">
      <selection activeCell="I5" sqref="I5"/>
    </sheetView>
  </sheetViews>
  <sheetFormatPr baseColWidth="10" defaultRowHeight="15"/>
  <cols>
    <col min="1" max="1" width="11.5703125" hidden="1" customWidth="1"/>
    <col min="2" max="2" width="18.85546875" bestFit="1" customWidth="1"/>
    <col min="9" max="9" width="38.28515625" customWidth="1"/>
    <col min="10" max="11" width="11.5703125" bestFit="1" customWidth="1"/>
    <col min="12" max="12" width="21" customWidth="1"/>
    <col min="13" max="13" width="21.28515625" customWidth="1"/>
    <col min="17" max="20" width="11.5703125" bestFit="1" customWidth="1"/>
  </cols>
  <sheetData>
    <row r="1" spans="1:76" s="93" customFormat="1" ht="37.5" customHeight="1">
      <c r="A1" s="430" t="s">
        <v>1</v>
      </c>
      <c r="B1" s="431"/>
      <c r="C1" s="431"/>
      <c r="D1" s="431"/>
      <c r="E1" s="431"/>
      <c r="F1" s="431"/>
      <c r="G1" s="431"/>
      <c r="H1" s="431"/>
      <c r="I1" s="431"/>
      <c r="J1" s="430" t="s">
        <v>6</v>
      </c>
      <c r="K1" s="431"/>
      <c r="L1" s="431"/>
      <c r="M1" s="430" t="s">
        <v>7</v>
      </c>
      <c r="N1" s="431"/>
      <c r="O1" s="431"/>
      <c r="P1" s="431"/>
      <c r="Q1" s="431"/>
      <c r="R1" s="431"/>
      <c r="S1" s="431"/>
      <c r="T1" s="431"/>
      <c r="U1" s="431"/>
      <c r="V1" s="431"/>
      <c r="W1" s="430" t="s">
        <v>8</v>
      </c>
      <c r="X1" s="431"/>
      <c r="Y1" s="431"/>
      <c r="Z1" s="430" t="s">
        <v>9</v>
      </c>
      <c r="AA1" s="431"/>
      <c r="AB1" s="431"/>
      <c r="AC1" s="428" t="s">
        <v>10</v>
      </c>
      <c r="AD1" s="428" t="s">
        <v>4</v>
      </c>
      <c r="AE1" s="98"/>
      <c r="AF1" s="98"/>
      <c r="AG1" s="98"/>
      <c r="AH1" s="98"/>
      <c r="AI1" s="98"/>
      <c r="AJ1" s="98"/>
      <c r="AK1" s="98"/>
      <c r="AL1" s="98"/>
      <c r="AM1" s="98"/>
      <c r="AN1" s="98"/>
      <c r="AO1" s="98"/>
      <c r="AP1" s="98"/>
      <c r="AQ1" s="98"/>
      <c r="AR1" s="98"/>
      <c r="AS1" s="98"/>
      <c r="AT1" s="98"/>
      <c r="AU1" s="98"/>
      <c r="AV1" s="98"/>
      <c r="AW1" s="98"/>
      <c r="AX1" s="98"/>
      <c r="AY1" s="98"/>
      <c r="AZ1" s="98"/>
      <c r="BA1" s="98"/>
      <c r="BB1" s="98"/>
      <c r="BC1" s="98"/>
      <c r="BD1" s="98"/>
      <c r="BE1" s="98"/>
      <c r="BF1" s="98"/>
      <c r="BG1" s="98"/>
      <c r="BH1" s="98"/>
      <c r="BI1" s="98"/>
      <c r="BJ1" s="98"/>
      <c r="BK1" s="98"/>
      <c r="BL1" s="98"/>
      <c r="BM1" s="98"/>
      <c r="BN1" s="98"/>
      <c r="BO1" s="98"/>
      <c r="BP1" s="98"/>
      <c r="BQ1" s="98"/>
      <c r="BR1" s="98"/>
      <c r="BS1" s="98"/>
      <c r="BT1" s="98"/>
      <c r="BU1" s="98"/>
      <c r="BV1" s="98"/>
      <c r="BW1" s="98"/>
      <c r="BX1" s="98"/>
    </row>
    <row r="2" spans="1:76" s="93" customFormat="1" ht="87.75" customHeight="1">
      <c r="A2" s="100" t="s">
        <v>0</v>
      </c>
      <c r="B2" s="100" t="s">
        <v>2</v>
      </c>
      <c r="C2" s="100" t="s">
        <v>11</v>
      </c>
      <c r="D2" s="100" t="s">
        <v>12</v>
      </c>
      <c r="E2" s="100" t="s">
        <v>13</v>
      </c>
      <c r="F2" s="100" t="s">
        <v>14</v>
      </c>
      <c r="G2" s="100" t="s">
        <v>15</v>
      </c>
      <c r="H2" s="100" t="s">
        <v>16</v>
      </c>
      <c r="I2" s="100" t="s">
        <v>17</v>
      </c>
      <c r="J2" s="100" t="s">
        <v>3</v>
      </c>
      <c r="K2" s="100" t="s">
        <v>18</v>
      </c>
      <c r="L2" s="100" t="s">
        <v>19</v>
      </c>
      <c r="M2" s="100" t="s">
        <v>20</v>
      </c>
      <c r="N2" s="100" t="s">
        <v>21</v>
      </c>
      <c r="O2" s="100" t="s">
        <v>22</v>
      </c>
      <c r="P2" s="100" t="s">
        <v>23</v>
      </c>
      <c r="Q2" s="100" t="s">
        <v>24</v>
      </c>
      <c r="R2" s="100" t="s">
        <v>25</v>
      </c>
      <c r="S2" s="100" t="s">
        <v>26</v>
      </c>
      <c r="T2" s="100" t="s">
        <v>27</v>
      </c>
      <c r="U2" s="100" t="s">
        <v>28</v>
      </c>
      <c r="V2" s="100" t="s">
        <v>29</v>
      </c>
      <c r="W2" s="100" t="s">
        <v>1033</v>
      </c>
      <c r="X2" s="100" t="s">
        <v>30</v>
      </c>
      <c r="Y2" s="100" t="s">
        <v>31</v>
      </c>
      <c r="Z2" s="100" t="s">
        <v>32</v>
      </c>
      <c r="AA2" s="100" t="s">
        <v>33</v>
      </c>
      <c r="AB2" s="100" t="s">
        <v>34</v>
      </c>
      <c r="AC2" s="429"/>
      <c r="AD2" s="429"/>
      <c r="AE2" s="98"/>
      <c r="AF2" s="98"/>
      <c r="AG2" s="98"/>
      <c r="AH2" s="98"/>
      <c r="AI2" s="98"/>
      <c r="AJ2" s="98"/>
      <c r="AK2" s="98"/>
      <c r="AL2" s="98"/>
      <c r="AM2" s="98"/>
      <c r="AN2" s="98"/>
      <c r="AO2" s="98"/>
      <c r="AP2" s="98"/>
      <c r="AQ2" s="98"/>
      <c r="AR2" s="98"/>
      <c r="AS2" s="98"/>
      <c r="AT2" s="98"/>
      <c r="AU2" s="98"/>
      <c r="AV2" s="98"/>
      <c r="AW2" s="98"/>
      <c r="AX2" s="98"/>
      <c r="AY2" s="98"/>
      <c r="AZ2" s="98"/>
      <c r="BA2" s="98"/>
      <c r="BB2" s="98"/>
      <c r="BC2" s="98"/>
      <c r="BD2" s="98"/>
      <c r="BE2" s="98"/>
      <c r="BF2" s="98"/>
      <c r="BG2" s="98"/>
      <c r="BH2" s="98"/>
      <c r="BI2" s="98"/>
      <c r="BJ2" s="98"/>
      <c r="BK2" s="98"/>
      <c r="BL2" s="98"/>
      <c r="BM2" s="98"/>
      <c r="BN2" s="98"/>
      <c r="BO2" s="98"/>
      <c r="BP2" s="98"/>
      <c r="BQ2" s="98"/>
      <c r="BR2" s="98"/>
      <c r="BS2" s="98"/>
      <c r="BT2" s="98"/>
      <c r="BU2" s="98"/>
      <c r="BV2" s="98"/>
      <c r="BW2" s="98"/>
      <c r="BX2" s="98"/>
    </row>
    <row r="3" spans="1:76" s="93" customFormat="1" ht="68.25" customHeight="1">
      <c r="A3" s="103">
        <v>6</v>
      </c>
      <c r="B3" s="104">
        <v>43338</v>
      </c>
      <c r="C3" s="153" t="s">
        <v>63</v>
      </c>
      <c r="D3" s="103" t="s">
        <v>130</v>
      </c>
      <c r="E3" s="103" t="s">
        <v>37</v>
      </c>
      <c r="F3" s="103" t="s">
        <v>131</v>
      </c>
      <c r="G3" s="103" t="s">
        <v>37</v>
      </c>
      <c r="H3" s="111" t="s">
        <v>133</v>
      </c>
      <c r="I3" s="111" t="s">
        <v>135</v>
      </c>
      <c r="J3" s="111" t="s">
        <v>67</v>
      </c>
      <c r="K3" s="111" t="s">
        <v>66</v>
      </c>
      <c r="L3" s="111" t="s">
        <v>138</v>
      </c>
      <c r="M3" s="111" t="s">
        <v>139</v>
      </c>
      <c r="N3" s="111" t="s">
        <v>110</v>
      </c>
      <c r="O3" s="111" t="s">
        <v>55</v>
      </c>
      <c r="P3" s="111" t="s">
        <v>140</v>
      </c>
      <c r="Q3" s="111" t="s">
        <v>141</v>
      </c>
      <c r="R3" s="111">
        <v>1</v>
      </c>
      <c r="S3" s="111" t="s">
        <v>110</v>
      </c>
      <c r="T3" s="111" t="s">
        <v>59</v>
      </c>
      <c r="U3" s="111" t="s">
        <v>142</v>
      </c>
      <c r="V3" s="111" t="s">
        <v>110</v>
      </c>
      <c r="W3" s="111" t="s">
        <v>57</v>
      </c>
      <c r="X3" s="111"/>
      <c r="Y3" s="111"/>
      <c r="Z3" s="121" t="s">
        <v>61</v>
      </c>
      <c r="AA3" s="111"/>
      <c r="AB3" s="111"/>
      <c r="AC3" s="111" t="s">
        <v>143</v>
      </c>
      <c r="AD3" s="111"/>
    </row>
    <row r="4" spans="1:76" s="93" customFormat="1" ht="53.25" customHeight="1">
      <c r="A4" s="103">
        <v>10</v>
      </c>
      <c r="B4" s="104">
        <v>43354</v>
      </c>
      <c r="C4" s="153" t="s">
        <v>5</v>
      </c>
      <c r="D4" s="106" t="s">
        <v>199</v>
      </c>
      <c r="E4" s="103" t="s">
        <v>59</v>
      </c>
      <c r="F4" s="107" t="s">
        <v>202</v>
      </c>
      <c r="G4" s="103" t="s">
        <v>203</v>
      </c>
      <c r="H4" s="111" t="s">
        <v>204</v>
      </c>
      <c r="I4" s="111" t="s">
        <v>205</v>
      </c>
      <c r="J4" s="111" t="s">
        <v>62</v>
      </c>
      <c r="K4" s="111" t="s">
        <v>66</v>
      </c>
      <c r="L4" s="111" t="s">
        <v>206</v>
      </c>
      <c r="M4" s="111" t="s">
        <v>207</v>
      </c>
      <c r="N4" s="111" t="s">
        <v>208</v>
      </c>
      <c r="O4" s="111" t="s">
        <v>55</v>
      </c>
      <c r="P4" s="111" t="s">
        <v>209</v>
      </c>
      <c r="Q4" s="111" t="s">
        <v>198</v>
      </c>
      <c r="R4" s="111">
        <v>1</v>
      </c>
      <c r="S4" s="111" t="s">
        <v>194</v>
      </c>
      <c r="T4" s="111" t="s">
        <v>195</v>
      </c>
      <c r="U4" s="111" t="s">
        <v>7</v>
      </c>
      <c r="V4" s="111" t="s">
        <v>67</v>
      </c>
      <c r="W4" s="111" t="s">
        <v>198</v>
      </c>
      <c r="X4" s="111"/>
      <c r="Y4" s="111"/>
      <c r="Z4" s="121" t="s">
        <v>96</v>
      </c>
      <c r="AA4" s="111" t="s">
        <v>97</v>
      </c>
      <c r="AB4" s="111"/>
      <c r="AC4" s="111"/>
      <c r="AD4" s="111"/>
    </row>
    <row r="5" spans="1:76" s="93" customFormat="1" ht="53.25" customHeight="1">
      <c r="A5" s="103">
        <v>12</v>
      </c>
      <c r="B5" s="104">
        <v>43356</v>
      </c>
      <c r="C5" s="153" t="s">
        <v>5</v>
      </c>
      <c r="D5" s="202" t="s">
        <v>45</v>
      </c>
      <c r="E5" s="103" t="s">
        <v>37</v>
      </c>
      <c r="F5" s="103" t="s">
        <v>225</v>
      </c>
      <c r="G5" s="103" t="s">
        <v>226</v>
      </c>
      <c r="H5" s="111" t="s">
        <v>227</v>
      </c>
      <c r="I5" s="111" t="s">
        <v>228</v>
      </c>
      <c r="J5" s="111" t="s">
        <v>67</v>
      </c>
      <c r="K5" s="111" t="s">
        <v>66</v>
      </c>
      <c r="L5" s="111" t="s">
        <v>229</v>
      </c>
      <c r="M5" s="111" t="s">
        <v>230</v>
      </c>
      <c r="N5" s="111" t="s">
        <v>231</v>
      </c>
      <c r="O5" s="111" t="s">
        <v>55</v>
      </c>
      <c r="P5" s="111" t="s">
        <v>232</v>
      </c>
      <c r="Q5" s="111" t="s">
        <v>233</v>
      </c>
      <c r="R5" s="111">
        <v>1</v>
      </c>
      <c r="S5" s="111" t="s">
        <v>110</v>
      </c>
      <c r="T5" s="111" t="s">
        <v>234</v>
      </c>
      <c r="U5" s="111" t="s">
        <v>235</v>
      </c>
      <c r="V5" s="111" t="s">
        <v>78</v>
      </c>
      <c r="W5" s="111" t="s">
        <v>81</v>
      </c>
      <c r="X5" s="111" t="s">
        <v>236</v>
      </c>
      <c r="Y5" s="111"/>
      <c r="Z5" s="121" t="s">
        <v>61</v>
      </c>
      <c r="AA5" s="111"/>
      <c r="AB5" s="111"/>
      <c r="AC5" s="111" t="s">
        <v>238</v>
      </c>
      <c r="AD5" s="111"/>
    </row>
    <row r="6" spans="1:76" s="93" customFormat="1" ht="38.25" customHeight="1">
      <c r="A6" s="103">
        <v>13</v>
      </c>
      <c r="B6" s="104">
        <v>43353</v>
      </c>
      <c r="C6" s="153" t="s">
        <v>35</v>
      </c>
      <c r="D6" s="103" t="s">
        <v>239</v>
      </c>
      <c r="E6" s="103" t="s">
        <v>59</v>
      </c>
      <c r="F6" s="107" t="s">
        <v>240</v>
      </c>
      <c r="G6" s="203" t="s">
        <v>241</v>
      </c>
      <c r="H6" s="111" t="s">
        <v>242</v>
      </c>
      <c r="I6" s="111" t="s">
        <v>243</v>
      </c>
      <c r="J6" s="111" t="s">
        <v>67</v>
      </c>
      <c r="K6" s="111" t="s">
        <v>66</v>
      </c>
      <c r="L6" s="111" t="s">
        <v>244</v>
      </c>
      <c r="M6" s="111" t="s">
        <v>245</v>
      </c>
      <c r="N6" s="111" t="s">
        <v>246</v>
      </c>
      <c r="O6" s="111" t="s">
        <v>55</v>
      </c>
      <c r="P6" s="111" t="s">
        <v>247</v>
      </c>
      <c r="Q6" s="111" t="s">
        <v>248</v>
      </c>
      <c r="R6" s="111">
        <v>1</v>
      </c>
      <c r="S6" s="111" t="s">
        <v>110</v>
      </c>
      <c r="T6" s="111" t="s">
        <v>162</v>
      </c>
      <c r="U6" s="111" t="s">
        <v>60</v>
      </c>
      <c r="V6" s="111" t="s">
        <v>67</v>
      </c>
      <c r="W6" s="111" t="s">
        <v>81</v>
      </c>
      <c r="X6" s="111" t="s">
        <v>249</v>
      </c>
      <c r="Y6" s="111"/>
      <c r="Z6" s="121" t="s">
        <v>61</v>
      </c>
      <c r="AA6" s="111"/>
      <c r="AB6" s="111"/>
      <c r="AC6" s="111"/>
      <c r="AD6" s="111"/>
    </row>
    <row r="7" spans="1:76" s="93" customFormat="1" ht="32.25" customHeight="1">
      <c r="A7" s="103">
        <v>14</v>
      </c>
      <c r="B7" s="104">
        <v>43359</v>
      </c>
      <c r="C7" s="153" t="s">
        <v>35</v>
      </c>
      <c r="D7" s="103" t="s">
        <v>45</v>
      </c>
      <c r="E7" s="103" t="s">
        <v>37</v>
      </c>
      <c r="F7" s="107" t="s">
        <v>250</v>
      </c>
      <c r="G7" s="202" t="s">
        <v>50</v>
      </c>
      <c r="H7" s="111" t="s">
        <v>251</v>
      </c>
      <c r="I7" s="111" t="s">
        <v>252</v>
      </c>
      <c r="J7" s="111" t="s">
        <v>62</v>
      </c>
      <c r="K7" s="111" t="s">
        <v>66</v>
      </c>
      <c r="L7" s="111" t="s">
        <v>253</v>
      </c>
      <c r="M7" s="111" t="s">
        <v>254</v>
      </c>
      <c r="N7" s="111" t="s">
        <v>255</v>
      </c>
      <c r="O7" s="111" t="s">
        <v>55</v>
      </c>
      <c r="P7" s="111" t="s">
        <v>256</v>
      </c>
      <c r="Q7" s="111" t="s">
        <v>208</v>
      </c>
      <c r="R7" s="111">
        <v>1</v>
      </c>
      <c r="S7" s="111" t="s">
        <v>110</v>
      </c>
      <c r="T7" s="111" t="s">
        <v>59</v>
      </c>
      <c r="U7" s="111" t="s">
        <v>60</v>
      </c>
      <c r="V7" s="111" t="s">
        <v>67</v>
      </c>
      <c r="W7" s="111" t="s">
        <v>57</v>
      </c>
      <c r="X7" s="111"/>
      <c r="Y7" s="111"/>
      <c r="Z7" s="121" t="s">
        <v>61</v>
      </c>
      <c r="AA7" s="111"/>
      <c r="AB7" s="111"/>
      <c r="AC7" s="111"/>
      <c r="AD7" s="111"/>
    </row>
    <row r="8" spans="1:76" s="93" customFormat="1" ht="15.75" customHeight="1">
      <c r="A8" s="111">
        <v>29</v>
      </c>
      <c r="B8" s="120">
        <v>43402</v>
      </c>
      <c r="C8" s="119" t="s">
        <v>35</v>
      </c>
      <c r="D8" s="111" t="s">
        <v>425</v>
      </c>
      <c r="E8" s="111" t="s">
        <v>59</v>
      </c>
      <c r="F8" s="157" t="s">
        <v>426</v>
      </c>
      <c r="G8" s="103" t="s">
        <v>50</v>
      </c>
      <c r="H8" s="111" t="s">
        <v>427</v>
      </c>
      <c r="I8" s="111" t="s">
        <v>428</v>
      </c>
      <c r="J8" s="111" t="s">
        <v>66</v>
      </c>
      <c r="K8" s="111" t="s">
        <v>66</v>
      </c>
      <c r="L8" s="111" t="s">
        <v>429</v>
      </c>
      <c r="M8" s="111" t="s">
        <v>430</v>
      </c>
      <c r="N8" s="111" t="s">
        <v>431</v>
      </c>
      <c r="O8" s="111" t="s">
        <v>134</v>
      </c>
      <c r="P8" s="111" t="s">
        <v>432</v>
      </c>
      <c r="Q8" s="111" t="s">
        <v>433</v>
      </c>
      <c r="R8" s="111">
        <v>1</v>
      </c>
      <c r="S8" s="111" t="s">
        <v>41</v>
      </c>
      <c r="T8" s="111" t="s">
        <v>59</v>
      </c>
      <c r="U8" s="111" t="s">
        <v>434</v>
      </c>
      <c r="V8" s="111" t="s">
        <v>67</v>
      </c>
      <c r="W8" s="111" t="s">
        <v>81</v>
      </c>
      <c r="X8" s="111" t="s">
        <v>435</v>
      </c>
      <c r="Y8" s="111"/>
      <c r="Z8" s="121" t="s">
        <v>61</v>
      </c>
      <c r="AA8" s="111" t="s">
        <v>436</v>
      </c>
      <c r="AB8" s="111" t="s">
        <v>437</v>
      </c>
      <c r="AC8" s="111"/>
      <c r="AD8" s="111"/>
    </row>
    <row r="9" spans="1:76" s="93" customFormat="1" ht="15.75" customHeight="1">
      <c r="A9" s="111">
        <v>30</v>
      </c>
      <c r="B9" s="120">
        <v>43404</v>
      </c>
      <c r="C9" s="119" t="s">
        <v>63</v>
      </c>
      <c r="D9" s="111" t="s">
        <v>425</v>
      </c>
      <c r="E9" s="111" t="s">
        <v>59</v>
      </c>
      <c r="F9" s="157" t="s">
        <v>438</v>
      </c>
      <c r="G9" s="103" t="s">
        <v>50</v>
      </c>
      <c r="H9" s="111" t="s">
        <v>439</v>
      </c>
      <c r="I9" s="111" t="s">
        <v>440</v>
      </c>
      <c r="J9" s="111" t="s">
        <v>66</v>
      </c>
      <c r="K9" s="111" t="s">
        <v>66</v>
      </c>
      <c r="L9" s="111" t="s">
        <v>441</v>
      </c>
      <c r="M9" s="111" t="s">
        <v>442</v>
      </c>
      <c r="N9" s="111" t="s">
        <v>443</v>
      </c>
      <c r="O9" s="111" t="s">
        <v>134</v>
      </c>
      <c r="P9" s="111"/>
      <c r="Q9" s="111" t="s">
        <v>433</v>
      </c>
      <c r="R9" s="111">
        <v>2</v>
      </c>
      <c r="S9" s="111" t="s">
        <v>444</v>
      </c>
      <c r="T9" s="111" t="s">
        <v>162</v>
      </c>
      <c r="U9" s="111" t="s">
        <v>445</v>
      </c>
      <c r="V9" s="111" t="s">
        <v>67</v>
      </c>
      <c r="W9" s="111" t="s">
        <v>57</v>
      </c>
      <c r="X9" s="111"/>
      <c r="Y9" s="111"/>
      <c r="Z9" s="121" t="s">
        <v>61</v>
      </c>
      <c r="AA9" s="111"/>
      <c r="AB9" s="111"/>
      <c r="AC9" s="111"/>
      <c r="AD9" s="111"/>
    </row>
    <row r="10" spans="1:76" s="93" customFormat="1" ht="15.75" customHeight="1">
      <c r="A10" s="111">
        <v>53</v>
      </c>
      <c r="B10" s="120">
        <v>43616</v>
      </c>
      <c r="C10" s="119" t="s">
        <v>35</v>
      </c>
      <c r="D10" s="264" t="s">
        <v>713</v>
      </c>
      <c r="E10" s="111" t="s">
        <v>59</v>
      </c>
      <c r="F10" s="159" t="s">
        <v>714</v>
      </c>
      <c r="G10" s="103" t="s">
        <v>37</v>
      </c>
      <c r="H10" s="220" t="s">
        <v>715</v>
      </c>
      <c r="I10" s="111" t="s">
        <v>716</v>
      </c>
      <c r="J10" s="121" t="s">
        <v>717</v>
      </c>
      <c r="K10" s="111" t="s">
        <v>66</v>
      </c>
      <c r="L10" s="111" t="s">
        <v>718</v>
      </c>
      <c r="M10" s="121" t="s">
        <v>718</v>
      </c>
      <c r="N10" s="111" t="s">
        <v>719</v>
      </c>
      <c r="O10" s="111" t="s">
        <v>134</v>
      </c>
      <c r="P10" s="111" t="s">
        <v>720</v>
      </c>
      <c r="Q10" s="111" t="s">
        <v>652</v>
      </c>
      <c r="R10" s="111">
        <v>1</v>
      </c>
      <c r="S10" s="111" t="s">
        <v>722</v>
      </c>
      <c r="T10" s="111" t="s">
        <v>641</v>
      </c>
      <c r="U10" s="111" t="s">
        <v>723</v>
      </c>
      <c r="V10" s="111" t="s">
        <v>724</v>
      </c>
      <c r="W10" s="111" t="s">
        <v>44</v>
      </c>
      <c r="X10" s="111" t="s">
        <v>725</v>
      </c>
      <c r="Y10" s="111"/>
      <c r="Z10" s="111"/>
      <c r="AA10" s="111"/>
      <c r="AB10" s="111"/>
      <c r="AC10" s="111"/>
      <c r="AD10" s="111"/>
    </row>
    <row r="11" spans="1:76" s="93" customFormat="1" ht="15.75" customHeight="1">
      <c r="A11" s="111">
        <v>54</v>
      </c>
      <c r="B11" s="120">
        <v>43616</v>
      </c>
      <c r="C11" s="119" t="s">
        <v>63</v>
      </c>
      <c r="D11" s="265" t="s">
        <v>45</v>
      </c>
      <c r="E11" s="111" t="s">
        <v>37</v>
      </c>
      <c r="F11" s="159" t="s">
        <v>726</v>
      </c>
      <c r="G11" s="103" t="s">
        <v>727</v>
      </c>
      <c r="H11" s="111" t="s">
        <v>728</v>
      </c>
      <c r="I11" s="111" t="s">
        <v>729</v>
      </c>
      <c r="J11" s="111" t="s">
        <v>730</v>
      </c>
      <c r="K11" s="111" t="s">
        <v>66</v>
      </c>
      <c r="L11" s="111" t="s">
        <v>731</v>
      </c>
      <c r="M11" s="111" t="s">
        <v>732</v>
      </c>
      <c r="N11" s="111" t="s">
        <v>733</v>
      </c>
      <c r="O11" s="111" t="s">
        <v>134</v>
      </c>
      <c r="P11" s="111" t="s">
        <v>98</v>
      </c>
      <c r="Q11" s="111" t="s">
        <v>734</v>
      </c>
      <c r="R11" s="111">
        <v>1</v>
      </c>
      <c r="S11" s="111" t="s">
        <v>735</v>
      </c>
      <c r="T11" s="111" t="s">
        <v>59</v>
      </c>
      <c r="U11" s="111" t="s">
        <v>736</v>
      </c>
      <c r="V11" s="111" t="s">
        <v>730</v>
      </c>
      <c r="W11" s="111" t="s">
        <v>617</v>
      </c>
      <c r="X11" s="111" t="s">
        <v>737</v>
      </c>
      <c r="Y11" s="111"/>
      <c r="Z11" s="121" t="s">
        <v>61</v>
      </c>
      <c r="AA11" s="111" t="s">
        <v>738</v>
      </c>
      <c r="AB11" s="111"/>
      <c r="AC11" s="111"/>
      <c r="AD11" s="111"/>
    </row>
    <row r="12" spans="1:76" s="93" customFormat="1" ht="15.75" customHeight="1">
      <c r="A12" s="111">
        <v>60</v>
      </c>
      <c r="B12" s="120">
        <v>43644</v>
      </c>
      <c r="C12" s="119" t="s">
        <v>63</v>
      </c>
      <c r="D12" s="111" t="s">
        <v>45</v>
      </c>
      <c r="E12" s="111" t="s">
        <v>37</v>
      </c>
      <c r="F12" s="159" t="s">
        <v>777</v>
      </c>
      <c r="G12" s="103" t="s">
        <v>117</v>
      </c>
      <c r="H12" s="113" t="s">
        <v>778</v>
      </c>
      <c r="I12" s="111" t="s">
        <v>779</v>
      </c>
      <c r="J12" s="111" t="s">
        <v>780</v>
      </c>
      <c r="K12" s="111" t="s">
        <v>66</v>
      </c>
      <c r="L12" s="111" t="s">
        <v>781</v>
      </c>
      <c r="M12" s="111" t="s">
        <v>782</v>
      </c>
      <c r="N12" s="111" t="s">
        <v>783</v>
      </c>
      <c r="O12" s="111" t="s">
        <v>134</v>
      </c>
      <c r="P12" s="111" t="s">
        <v>784</v>
      </c>
      <c r="Q12" s="111" t="s">
        <v>785</v>
      </c>
      <c r="R12" s="111">
        <v>1</v>
      </c>
      <c r="S12" s="111">
        <v>18</v>
      </c>
      <c r="T12" s="111" t="s">
        <v>162</v>
      </c>
      <c r="U12" s="111" t="s">
        <v>786</v>
      </c>
      <c r="V12" s="111" t="s">
        <v>641</v>
      </c>
      <c r="W12" s="111" t="s">
        <v>81</v>
      </c>
      <c r="X12" s="111" t="s">
        <v>787</v>
      </c>
      <c r="Y12" s="111"/>
      <c r="Z12" s="121" t="s">
        <v>61</v>
      </c>
      <c r="AA12" s="111"/>
      <c r="AB12" s="111"/>
      <c r="AC12" s="111"/>
      <c r="AD12" s="111"/>
    </row>
    <row r="13" spans="1:76" s="93" customFormat="1" ht="15.75" customHeight="1">
      <c r="A13" s="111">
        <v>61</v>
      </c>
      <c r="B13" s="120">
        <v>43644</v>
      </c>
      <c r="C13" s="119" t="s">
        <v>182</v>
      </c>
      <c r="D13" s="111" t="s">
        <v>45</v>
      </c>
      <c r="E13" s="111" t="s">
        <v>37</v>
      </c>
      <c r="F13" s="159" t="s">
        <v>788</v>
      </c>
      <c r="G13" s="103" t="s">
        <v>789</v>
      </c>
      <c r="H13" s="111" t="s">
        <v>790</v>
      </c>
      <c r="I13" s="111" t="s">
        <v>791</v>
      </c>
      <c r="J13" s="111" t="s">
        <v>37</v>
      </c>
      <c r="K13" s="111" t="s">
        <v>66</v>
      </c>
      <c r="L13" s="111" t="s">
        <v>781</v>
      </c>
      <c r="M13" s="111" t="s">
        <v>792</v>
      </c>
      <c r="N13" s="111" t="s">
        <v>793</v>
      </c>
      <c r="O13" s="111" t="s">
        <v>134</v>
      </c>
      <c r="P13" s="111" t="s">
        <v>794</v>
      </c>
      <c r="Q13" s="111" t="s">
        <v>57</v>
      </c>
      <c r="R13" s="111">
        <v>2</v>
      </c>
      <c r="S13" s="111" t="s">
        <v>37</v>
      </c>
      <c r="T13" s="111" t="s">
        <v>162</v>
      </c>
      <c r="U13" s="111" t="s">
        <v>57</v>
      </c>
      <c r="V13" s="111"/>
      <c r="W13" s="111" t="s">
        <v>81</v>
      </c>
      <c r="X13" s="111" t="s">
        <v>787</v>
      </c>
      <c r="Y13" s="111"/>
      <c r="Z13" s="121" t="s">
        <v>61</v>
      </c>
      <c r="AA13" s="111"/>
      <c r="AB13" s="111"/>
      <c r="AC13" s="111"/>
      <c r="AD13" s="111"/>
    </row>
    <row r="14" spans="1:76" s="93" customFormat="1" ht="15.75" customHeight="1">
      <c r="A14" s="111">
        <v>67</v>
      </c>
      <c r="B14" s="120">
        <v>43683</v>
      </c>
      <c r="C14" s="266" t="s">
        <v>182</v>
      </c>
      <c r="D14" s="111" t="s">
        <v>856</v>
      </c>
      <c r="E14" s="111" t="s">
        <v>59</v>
      </c>
      <c r="F14" s="159" t="s">
        <v>857</v>
      </c>
      <c r="G14" s="111" t="s">
        <v>858</v>
      </c>
      <c r="H14" s="111" t="s">
        <v>859</v>
      </c>
      <c r="I14" s="111" t="s">
        <v>860</v>
      </c>
      <c r="J14" s="111" t="s">
        <v>861</v>
      </c>
      <c r="K14" s="111" t="s">
        <v>66</v>
      </c>
      <c r="L14" s="121" t="s">
        <v>862</v>
      </c>
      <c r="M14" s="111" t="s">
        <v>863</v>
      </c>
      <c r="N14" s="111" t="s">
        <v>864</v>
      </c>
      <c r="O14" s="111" t="s">
        <v>134</v>
      </c>
      <c r="P14" s="111" t="s">
        <v>865</v>
      </c>
      <c r="Q14" s="111" t="s">
        <v>617</v>
      </c>
      <c r="R14" s="111">
        <v>1</v>
      </c>
      <c r="S14" s="111">
        <v>17</v>
      </c>
      <c r="T14" s="111" t="s">
        <v>162</v>
      </c>
      <c r="U14" s="111" t="s">
        <v>630</v>
      </c>
      <c r="V14" s="111" t="s">
        <v>67</v>
      </c>
      <c r="W14" s="111" t="s">
        <v>617</v>
      </c>
      <c r="X14" s="111" t="s">
        <v>866</v>
      </c>
      <c r="Y14" s="111" t="s">
        <v>839</v>
      </c>
      <c r="Z14" s="121" t="s">
        <v>61</v>
      </c>
      <c r="AA14" s="111"/>
      <c r="AB14" s="111"/>
      <c r="AC14" s="111"/>
      <c r="AD14" s="111"/>
    </row>
    <row r="15" spans="1:76" s="93" customFormat="1" ht="15.75" customHeight="1">
      <c r="A15" s="111">
        <v>71</v>
      </c>
      <c r="B15" s="120">
        <v>40447</v>
      </c>
      <c r="C15" s="266" t="s">
        <v>334</v>
      </c>
      <c r="D15" s="119" t="s">
        <v>895</v>
      </c>
      <c r="E15" s="111" t="s">
        <v>145</v>
      </c>
      <c r="F15" s="159" t="s">
        <v>896</v>
      </c>
      <c r="G15" s="269" t="s">
        <v>897</v>
      </c>
      <c r="H15" s="119" t="s">
        <v>898</v>
      </c>
      <c r="I15" s="121" t="s">
        <v>899</v>
      </c>
      <c r="J15" s="111" t="s">
        <v>900</v>
      </c>
      <c r="K15" s="111" t="s">
        <v>66</v>
      </c>
      <c r="L15" s="111" t="s">
        <v>901</v>
      </c>
      <c r="M15" s="119" t="s">
        <v>902</v>
      </c>
      <c r="N15" s="111" t="s">
        <v>903</v>
      </c>
      <c r="O15" s="111" t="s">
        <v>134</v>
      </c>
      <c r="P15" s="111" t="s">
        <v>904</v>
      </c>
      <c r="Q15" s="111" t="s">
        <v>617</v>
      </c>
      <c r="R15" s="111">
        <v>1</v>
      </c>
      <c r="S15" s="111">
        <v>33</v>
      </c>
      <c r="T15" s="111" t="s">
        <v>59</v>
      </c>
      <c r="U15" s="111" t="s">
        <v>848</v>
      </c>
      <c r="V15" s="111" t="s">
        <v>67</v>
      </c>
      <c r="W15" s="111" t="s">
        <v>81</v>
      </c>
      <c r="X15" s="111" t="s">
        <v>905</v>
      </c>
      <c r="Y15" s="111"/>
      <c r="Z15" s="121" t="s">
        <v>61</v>
      </c>
      <c r="AA15" s="111"/>
      <c r="AB15" s="111"/>
      <c r="AC15" s="111"/>
      <c r="AD15" s="111"/>
    </row>
    <row r="16" spans="1:76" s="93" customFormat="1" ht="15.75" customHeight="1">
      <c r="A16" s="111">
        <v>72</v>
      </c>
      <c r="B16" s="120">
        <v>43710</v>
      </c>
      <c r="C16" s="266" t="s">
        <v>35</v>
      </c>
      <c r="D16" s="111" t="s">
        <v>906</v>
      </c>
      <c r="E16" s="111" t="s">
        <v>59</v>
      </c>
      <c r="F16" s="159" t="s">
        <v>907</v>
      </c>
      <c r="G16" s="103" t="s">
        <v>908</v>
      </c>
      <c r="H16" s="121" t="s">
        <v>909</v>
      </c>
      <c r="I16" s="121" t="s">
        <v>910</v>
      </c>
      <c r="J16" s="111" t="s">
        <v>900</v>
      </c>
      <c r="K16" s="111" t="s">
        <v>66</v>
      </c>
      <c r="L16" s="111" t="s">
        <v>901</v>
      </c>
      <c r="M16" s="121" t="s">
        <v>911</v>
      </c>
      <c r="N16" s="111" t="s">
        <v>903</v>
      </c>
      <c r="O16" s="111" t="s">
        <v>134</v>
      </c>
      <c r="P16" s="111" t="s">
        <v>904</v>
      </c>
      <c r="Q16" s="111" t="s">
        <v>847</v>
      </c>
      <c r="R16" s="111">
        <v>1</v>
      </c>
      <c r="S16" s="111" t="s">
        <v>847</v>
      </c>
      <c r="T16" s="111" t="s">
        <v>59</v>
      </c>
      <c r="U16" s="111" t="s">
        <v>848</v>
      </c>
      <c r="V16" s="111" t="s">
        <v>67</v>
      </c>
      <c r="W16" s="111" t="s">
        <v>44</v>
      </c>
      <c r="X16" s="111" t="s">
        <v>905</v>
      </c>
      <c r="Y16" s="111"/>
      <c r="Z16" s="121" t="s">
        <v>61</v>
      </c>
      <c r="AA16" s="111" t="s">
        <v>201</v>
      </c>
      <c r="AB16" s="111"/>
      <c r="AC16" s="111"/>
      <c r="AD16" s="111"/>
    </row>
    <row r="17" spans="1:30" s="93" customFormat="1" ht="15.75" customHeight="1">
      <c r="A17" s="111">
        <v>76</v>
      </c>
      <c r="B17" s="120">
        <v>43750</v>
      </c>
      <c r="C17" s="266" t="s">
        <v>63</v>
      </c>
      <c r="D17" s="111" t="s">
        <v>45</v>
      </c>
      <c r="E17" s="111" t="s">
        <v>145</v>
      </c>
      <c r="F17" s="159" t="s">
        <v>941</v>
      </c>
      <c r="G17" s="103" t="s">
        <v>889</v>
      </c>
      <c r="H17" s="113" t="s">
        <v>942</v>
      </c>
      <c r="I17" s="111" t="s">
        <v>943</v>
      </c>
      <c r="J17" s="111" t="s">
        <v>847</v>
      </c>
      <c r="K17" s="111" t="s">
        <v>66</v>
      </c>
      <c r="L17" s="111" t="s">
        <v>944</v>
      </c>
      <c r="M17" s="111" t="s">
        <v>945</v>
      </c>
      <c r="N17" s="111" t="s">
        <v>946</v>
      </c>
      <c r="O17" s="111" t="s">
        <v>134</v>
      </c>
      <c r="P17" s="111" t="s">
        <v>947</v>
      </c>
      <c r="Q17" s="111" t="s">
        <v>617</v>
      </c>
      <c r="R17" s="111">
        <v>1</v>
      </c>
      <c r="S17" s="111" t="s">
        <v>847</v>
      </c>
      <c r="T17" s="111" t="s">
        <v>162</v>
      </c>
      <c r="U17" s="111" t="s">
        <v>930</v>
      </c>
      <c r="V17" s="111" t="s">
        <v>67</v>
      </c>
      <c r="W17" s="111" t="s">
        <v>617</v>
      </c>
      <c r="X17" s="111" t="s">
        <v>839</v>
      </c>
      <c r="Y17" s="111"/>
      <c r="Z17" s="121" t="s">
        <v>61</v>
      </c>
      <c r="AA17" s="111"/>
      <c r="AB17" s="111"/>
      <c r="AC17" s="111"/>
      <c r="AD17" s="111"/>
    </row>
    <row r="18" spans="1:30" s="93" customFormat="1" ht="15.75" customHeight="1">
      <c r="A18" s="111">
        <v>77</v>
      </c>
      <c r="B18" s="120">
        <v>43762</v>
      </c>
      <c r="C18" s="266" t="s">
        <v>35</v>
      </c>
      <c r="D18" s="111" t="s">
        <v>45</v>
      </c>
      <c r="E18" s="111" t="s">
        <v>37</v>
      </c>
      <c r="F18" s="159" t="s">
        <v>948</v>
      </c>
      <c r="G18" s="103" t="s">
        <v>847</v>
      </c>
      <c r="H18" s="121" t="s">
        <v>949</v>
      </c>
      <c r="I18" s="121" t="s">
        <v>950</v>
      </c>
      <c r="J18" s="111" t="s">
        <v>900</v>
      </c>
      <c r="K18" s="111" t="s">
        <v>66</v>
      </c>
      <c r="L18" s="111" t="s">
        <v>951</v>
      </c>
      <c r="M18" s="121" t="s">
        <v>952</v>
      </c>
      <c r="N18" s="111" t="s">
        <v>953</v>
      </c>
      <c r="O18" s="111" t="s">
        <v>134</v>
      </c>
      <c r="P18" s="111" t="s">
        <v>954</v>
      </c>
      <c r="Q18" s="111" t="s">
        <v>198</v>
      </c>
      <c r="R18" s="111">
        <v>27</v>
      </c>
      <c r="S18" s="111" t="s">
        <v>847</v>
      </c>
      <c r="T18" s="111" t="s">
        <v>59</v>
      </c>
      <c r="U18" s="111" t="s">
        <v>955</v>
      </c>
      <c r="V18" s="111" t="s">
        <v>67</v>
      </c>
      <c r="W18" s="111" t="s">
        <v>617</v>
      </c>
      <c r="X18" s="111" t="s">
        <v>839</v>
      </c>
      <c r="Y18" s="111"/>
      <c r="Z18" s="121" t="s">
        <v>61</v>
      </c>
      <c r="AA18" s="111"/>
      <c r="AB18" s="111"/>
      <c r="AC18" s="111"/>
      <c r="AD18" s="111"/>
    </row>
    <row r="19" spans="1:30" s="93" customFormat="1" ht="17.25">
      <c r="A19" s="78"/>
      <c r="B19" s="78"/>
      <c r="C19" s="169"/>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row>
    <row r="20" spans="1:30" s="93" customFormat="1" ht="17.25">
      <c r="A20" s="78"/>
      <c r="B20" s="78"/>
      <c r="C20" s="171"/>
      <c r="D20" s="78"/>
      <c r="E20" s="78"/>
      <c r="F20" s="78"/>
      <c r="G20" s="78"/>
      <c r="H20" s="78"/>
      <c r="I20" s="84" t="s">
        <v>2683</v>
      </c>
      <c r="J20" s="250" t="s">
        <v>1054</v>
      </c>
      <c r="K20" s="250" t="s">
        <v>1926</v>
      </c>
      <c r="L20" s="250" t="s">
        <v>2672</v>
      </c>
      <c r="M20" s="80">
        <f>SUM(R3:R18)</f>
        <v>44</v>
      </c>
      <c r="N20" s="78"/>
      <c r="O20" s="78"/>
      <c r="P20" s="172"/>
      <c r="Q20" s="172"/>
      <c r="R20" s="267"/>
      <c r="S20" s="78"/>
      <c r="T20" s="78"/>
      <c r="U20" s="78"/>
      <c r="V20" s="78"/>
      <c r="W20" s="78"/>
      <c r="X20" s="78"/>
      <c r="Y20" s="78"/>
      <c r="Z20" s="78"/>
      <c r="AA20" s="78"/>
      <c r="AB20" s="78"/>
      <c r="AC20" s="78"/>
      <c r="AD20" s="78"/>
    </row>
    <row r="21" spans="1:30" s="93" customFormat="1" ht="17.25">
      <c r="A21" s="78"/>
      <c r="B21" s="78"/>
      <c r="C21" s="78"/>
      <c r="D21" s="78"/>
      <c r="E21" s="78"/>
      <c r="F21" s="78"/>
      <c r="G21" s="78"/>
      <c r="H21" s="78"/>
      <c r="I21" s="84" t="s">
        <v>2684</v>
      </c>
      <c r="J21" s="176">
        <f>M20-L21-K21</f>
        <v>28</v>
      </c>
      <c r="K21" s="176">
        <v>11</v>
      </c>
      <c r="L21" s="176">
        <v>5</v>
      </c>
      <c r="M21" s="176">
        <f>SUM(J21:L21)</f>
        <v>44</v>
      </c>
      <c r="N21" s="78"/>
      <c r="O21" s="78"/>
      <c r="P21" s="172"/>
      <c r="Q21" s="172"/>
      <c r="R21" s="267"/>
      <c r="S21" s="78"/>
      <c r="T21" s="78"/>
      <c r="U21" s="78"/>
      <c r="V21" s="78"/>
    </row>
    <row r="22" spans="1:30" s="93" customFormat="1" ht="17.25">
      <c r="A22" s="78"/>
      <c r="B22" s="78"/>
      <c r="C22" s="78"/>
      <c r="D22" s="78"/>
      <c r="E22" s="78"/>
      <c r="F22" s="78"/>
      <c r="G22" s="78"/>
      <c r="H22" s="78"/>
      <c r="I22" s="84" t="s">
        <v>2685</v>
      </c>
      <c r="J22" s="217">
        <f>J21/M20</f>
        <v>0.63636363636363635</v>
      </c>
      <c r="K22" s="217">
        <f>K21/M20</f>
        <v>0.25</v>
      </c>
      <c r="L22" s="217">
        <f>L21/M20</f>
        <v>0.11363636363636363</v>
      </c>
      <c r="M22" s="217">
        <f>SUM(J22:L22)</f>
        <v>1</v>
      </c>
      <c r="N22" s="78"/>
      <c r="O22" s="78"/>
      <c r="P22" s="268"/>
      <c r="Q22" s="78"/>
      <c r="R22" s="267"/>
      <c r="S22" s="78"/>
      <c r="T22" s="78"/>
      <c r="U22" s="78"/>
      <c r="V22" s="78"/>
    </row>
    <row r="23" spans="1:30" s="93" customFormat="1" ht="17.25">
      <c r="A23" s="78"/>
      <c r="B23" s="78"/>
      <c r="C23" s="78"/>
      <c r="D23" s="78"/>
      <c r="E23" s="78"/>
      <c r="F23" s="78"/>
      <c r="G23" s="78"/>
      <c r="H23" s="78"/>
      <c r="I23" s="78"/>
      <c r="J23" s="78"/>
      <c r="K23" s="78"/>
      <c r="L23" s="78"/>
      <c r="M23" s="78"/>
      <c r="N23" s="78"/>
      <c r="O23" s="78"/>
      <c r="P23" s="78"/>
      <c r="Q23" s="78"/>
      <c r="R23" s="78"/>
      <c r="S23" s="78"/>
      <c r="T23" s="78"/>
      <c r="U23" s="78"/>
      <c r="V23" s="78"/>
    </row>
    <row r="24" spans="1:30">
      <c r="A24" s="77"/>
      <c r="B24" s="77"/>
      <c r="C24" s="77"/>
      <c r="D24" s="77"/>
      <c r="E24" s="77"/>
      <c r="F24" s="77"/>
      <c r="G24" s="77"/>
      <c r="H24" s="77"/>
      <c r="I24" s="77"/>
      <c r="J24" s="77"/>
      <c r="K24" s="77"/>
      <c r="L24" s="77"/>
      <c r="M24" s="77"/>
      <c r="N24" s="77"/>
      <c r="O24" s="77"/>
      <c r="P24" s="77"/>
      <c r="Q24" s="77"/>
      <c r="R24" s="77"/>
      <c r="S24" s="77"/>
      <c r="T24" s="77"/>
      <c r="U24" s="77"/>
      <c r="V24" s="77"/>
    </row>
    <row r="25" spans="1:30">
      <c r="A25" s="77"/>
      <c r="B25" s="77"/>
      <c r="C25" s="77"/>
      <c r="D25" s="77"/>
      <c r="E25" s="77"/>
      <c r="F25" s="77"/>
      <c r="G25" s="77"/>
      <c r="H25" s="77"/>
      <c r="I25" s="77"/>
      <c r="J25" s="77"/>
      <c r="K25" s="77"/>
      <c r="L25" s="77"/>
      <c r="M25" s="77"/>
      <c r="N25" s="77"/>
      <c r="O25" s="77"/>
      <c r="P25" s="77"/>
      <c r="Q25" s="77"/>
      <c r="R25" s="77"/>
      <c r="S25" s="77"/>
      <c r="T25" s="77"/>
      <c r="U25" s="77"/>
      <c r="V25" s="77"/>
    </row>
    <row r="26" spans="1:30">
      <c r="A26" s="77"/>
      <c r="B26" s="77"/>
      <c r="C26" s="77"/>
      <c r="D26" s="77"/>
      <c r="E26" s="77"/>
      <c r="F26" s="77"/>
      <c r="G26" s="77"/>
      <c r="H26" s="77"/>
      <c r="I26" s="77"/>
      <c r="J26" s="77"/>
      <c r="K26" s="77"/>
      <c r="L26" s="77"/>
      <c r="M26" s="77"/>
      <c r="N26" s="77"/>
      <c r="O26" s="77"/>
      <c r="P26" s="77"/>
      <c r="Q26" s="77"/>
      <c r="R26" s="77"/>
      <c r="S26" s="77"/>
      <c r="T26" s="77"/>
      <c r="U26" s="77"/>
      <c r="V26" s="77"/>
    </row>
    <row r="27" spans="1:30">
      <c r="A27" s="77"/>
      <c r="B27" s="77"/>
      <c r="C27" s="77"/>
      <c r="D27" s="77"/>
      <c r="E27" s="77"/>
      <c r="F27" s="77"/>
      <c r="G27" s="77"/>
      <c r="H27" s="77"/>
      <c r="I27" s="77"/>
      <c r="J27" s="77"/>
      <c r="K27" s="77"/>
      <c r="L27" s="77"/>
      <c r="M27" s="77"/>
      <c r="N27" s="77"/>
      <c r="O27" s="77"/>
      <c r="P27" s="77"/>
      <c r="Q27" s="77"/>
      <c r="R27" s="77"/>
      <c r="S27" s="77"/>
      <c r="T27" s="77"/>
      <c r="U27" s="77"/>
      <c r="V27" s="77"/>
    </row>
    <row r="28" spans="1:30">
      <c r="A28" s="77"/>
      <c r="B28" s="77"/>
      <c r="C28" s="77"/>
      <c r="D28" s="77"/>
      <c r="E28" s="77"/>
      <c r="F28" s="77"/>
      <c r="G28" s="77"/>
      <c r="H28" s="77"/>
      <c r="I28" s="77"/>
      <c r="J28" s="77"/>
      <c r="K28" s="77"/>
      <c r="L28" s="77"/>
      <c r="M28" s="77"/>
      <c r="N28" s="77"/>
      <c r="O28" s="77"/>
      <c r="P28" s="77"/>
      <c r="Q28" s="77"/>
      <c r="R28" s="77"/>
      <c r="S28" s="77"/>
      <c r="T28" s="77"/>
      <c r="U28" s="77"/>
      <c r="V28" s="77"/>
    </row>
    <row r="29" spans="1:30">
      <c r="A29" s="77"/>
      <c r="B29" s="77"/>
      <c r="C29" s="77"/>
      <c r="D29" s="77"/>
      <c r="E29" s="77"/>
      <c r="F29" s="77"/>
      <c r="G29" s="77"/>
      <c r="H29" s="77"/>
      <c r="I29" s="77"/>
      <c r="J29" s="77"/>
      <c r="K29" s="77"/>
      <c r="L29" s="77"/>
      <c r="M29" s="77"/>
      <c r="N29" s="77"/>
      <c r="O29" s="77"/>
      <c r="P29" s="77"/>
      <c r="Q29" s="77"/>
      <c r="R29" s="77"/>
      <c r="S29" s="77"/>
      <c r="T29" s="77"/>
      <c r="U29" s="77"/>
      <c r="V29" s="77"/>
    </row>
    <row r="30" spans="1:30">
      <c r="A30" s="77"/>
      <c r="B30" s="77"/>
      <c r="C30" s="77"/>
      <c r="D30" s="77"/>
      <c r="E30" s="77"/>
      <c r="F30" s="77"/>
      <c r="G30" s="77"/>
      <c r="H30" s="77"/>
      <c r="I30" s="77"/>
      <c r="J30" s="77"/>
      <c r="K30" s="77"/>
      <c r="L30" s="77"/>
      <c r="M30" s="77"/>
      <c r="N30" s="77"/>
      <c r="O30" s="77"/>
      <c r="P30" s="77"/>
      <c r="Q30" s="77"/>
      <c r="R30" s="77"/>
      <c r="S30" s="77"/>
      <c r="T30" s="77"/>
      <c r="U30" s="77"/>
      <c r="V30" s="77"/>
    </row>
    <row r="31" spans="1:30">
      <c r="A31" s="77"/>
      <c r="B31" s="77"/>
      <c r="C31" s="77"/>
      <c r="D31" s="77"/>
      <c r="E31" s="77"/>
      <c r="F31" s="77"/>
      <c r="G31" s="77"/>
      <c r="H31" s="77"/>
      <c r="I31" s="77"/>
      <c r="J31" s="77"/>
      <c r="K31" s="77"/>
      <c r="L31" s="77"/>
      <c r="M31" s="77"/>
      <c r="N31" s="77"/>
      <c r="O31" s="77"/>
      <c r="P31" s="77"/>
      <c r="Q31" s="77"/>
      <c r="R31" s="77"/>
      <c r="S31" s="77"/>
      <c r="T31" s="77"/>
      <c r="U31" s="77"/>
      <c r="V31" s="77"/>
    </row>
    <row r="32" spans="1:30">
      <c r="A32" s="77"/>
      <c r="B32" s="77"/>
      <c r="C32" s="77"/>
      <c r="D32" s="77"/>
      <c r="E32" s="77"/>
      <c r="F32" s="77"/>
      <c r="G32" s="77"/>
      <c r="H32" s="77"/>
      <c r="I32" s="77"/>
      <c r="J32" s="77"/>
      <c r="K32" s="77"/>
      <c r="L32" s="77"/>
      <c r="M32" s="77"/>
      <c r="N32" s="77"/>
      <c r="O32" s="77"/>
      <c r="P32" s="77"/>
      <c r="Q32" s="77"/>
      <c r="R32" s="77"/>
      <c r="S32" s="77"/>
      <c r="T32" s="77"/>
      <c r="U32" s="77"/>
      <c r="V32" s="77"/>
    </row>
  </sheetData>
  <mergeCells count="7">
    <mergeCell ref="AD1:AD2"/>
    <mergeCell ref="A1:I1"/>
    <mergeCell ref="J1:L1"/>
    <mergeCell ref="M1:V1"/>
    <mergeCell ref="W1:Y1"/>
    <mergeCell ref="Z1:AB1"/>
    <mergeCell ref="AC1:AC2"/>
  </mergeCells>
  <dataValidations count="2">
    <dataValidation type="list" allowBlank="1" showErrorMessage="1" sqref="Z2 Z6:Z7" xr:uid="{00000000-0002-0000-0A00-000000000000}">
      <formula1>#REF!</formula1>
    </dataValidation>
    <dataValidation type="list" allowBlank="1" showErrorMessage="1" sqref="W3:W18 C3:C18 Z3:Z5 Z8:Z9 Z11:Z18 E3:E18 T3 T7:T9 T11:T18 K3:K18 O3:O18" xr:uid="{00000000-0002-0000-0A00-000001000000}">
      <formula1>#REF!</formula1>
    </dataValidation>
  </dataValidations>
  <hyperlinks>
    <hyperlink ref="F4" r:id="rId1" xr:uid="{00000000-0004-0000-0A00-000000000000}"/>
    <hyperlink ref="F6" r:id="rId2" xr:uid="{00000000-0004-0000-0A00-000001000000}"/>
    <hyperlink ref="F7" r:id="rId3" xr:uid="{00000000-0004-0000-0A00-000002000000}"/>
    <hyperlink ref="F8" r:id="rId4" xr:uid="{00000000-0004-0000-0A00-000003000000}"/>
    <hyperlink ref="F9" r:id="rId5" xr:uid="{00000000-0004-0000-0A00-000004000000}"/>
    <hyperlink ref="D10" r:id="rId6" xr:uid="{00000000-0004-0000-0A00-000005000000}"/>
    <hyperlink ref="F10" r:id="rId7" xr:uid="{00000000-0004-0000-0A00-000006000000}"/>
    <hyperlink ref="F11" r:id="rId8" xr:uid="{00000000-0004-0000-0A00-000007000000}"/>
    <hyperlink ref="F12" r:id="rId9" xr:uid="{00000000-0004-0000-0A00-000008000000}"/>
    <hyperlink ref="F13" r:id="rId10" xr:uid="{00000000-0004-0000-0A00-000009000000}"/>
    <hyperlink ref="F14" r:id="rId11" xr:uid="{00000000-0004-0000-0A00-00000A000000}"/>
    <hyperlink ref="F15" r:id="rId12" xr:uid="{00000000-0004-0000-0A00-00000B000000}"/>
    <hyperlink ref="G15" r:id="rId13" xr:uid="{00000000-0004-0000-0A00-00000C000000}"/>
    <hyperlink ref="F16" r:id="rId14" xr:uid="{00000000-0004-0000-0A00-00000D000000}"/>
    <hyperlink ref="F17" r:id="rId15" xr:uid="{00000000-0004-0000-0A00-00000E000000}"/>
    <hyperlink ref="F18" r:id="rId16" xr:uid="{00000000-0004-0000-0A00-00000F000000}"/>
  </hyperlinks>
  <pageMargins left="0.7" right="0.7" top="0.75" bottom="0.75" header="0.3" footer="0.3"/>
  <legacyDrawing r:id="rId17"/>
  <extLst>
    <ext xmlns:x14="http://schemas.microsoft.com/office/spreadsheetml/2009/9/main" uri="{CCE6A557-97BC-4b89-ADB6-D9C93CAAB3DF}">
      <x14:dataValidations xmlns:xm="http://schemas.microsoft.com/office/excel/2006/main" count="1">
        <x14:dataValidation type="list" allowBlank="1" showErrorMessage="1" xr:uid="{00000000-0002-0000-0A00-000008000000}">
          <x14:formula1>
            <xm:f>'C:\Users\Nidia\Documents\Respaldo Tío\Educiac\USAID\ONDA\[Estados_Nydia.xlsx]Variables '!#REF!</xm:f>
          </x14:formula1>
          <xm:sqref>P20:P21</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X12"/>
  <sheetViews>
    <sheetView topLeftCell="B1" zoomScale="60" zoomScaleNormal="60" workbookViewId="0">
      <selection activeCell="Q9" sqref="Q9"/>
    </sheetView>
  </sheetViews>
  <sheetFormatPr baseColWidth="10" defaultRowHeight="15"/>
  <cols>
    <col min="1" max="1" width="11.42578125" hidden="1" customWidth="1"/>
    <col min="2" max="2" width="14" customWidth="1"/>
    <col min="3" max="3" width="13.28515625" customWidth="1"/>
    <col min="14" max="14" width="13.85546875" customWidth="1"/>
    <col min="15" max="15" width="15.28515625" customWidth="1"/>
    <col min="16" max="16" width="14.7109375" customWidth="1"/>
  </cols>
  <sheetData>
    <row r="1" spans="1:76" s="93" customFormat="1" ht="37.5" customHeight="1">
      <c r="A1" s="430" t="s">
        <v>1</v>
      </c>
      <c r="B1" s="431"/>
      <c r="C1" s="431"/>
      <c r="D1" s="431"/>
      <c r="E1" s="431"/>
      <c r="F1" s="431"/>
      <c r="G1" s="431"/>
      <c r="H1" s="431"/>
      <c r="I1" s="431"/>
      <c r="J1" s="430" t="s">
        <v>6</v>
      </c>
      <c r="K1" s="431"/>
      <c r="L1" s="431"/>
      <c r="M1" s="430" t="s">
        <v>7</v>
      </c>
      <c r="N1" s="431"/>
      <c r="O1" s="431"/>
      <c r="P1" s="431"/>
      <c r="Q1" s="431"/>
      <c r="R1" s="431"/>
      <c r="S1" s="431"/>
      <c r="T1" s="431"/>
      <c r="U1" s="431"/>
      <c r="V1" s="431"/>
      <c r="W1" s="430" t="s">
        <v>8</v>
      </c>
      <c r="X1" s="431"/>
      <c r="Y1" s="431"/>
      <c r="Z1" s="430" t="s">
        <v>9</v>
      </c>
      <c r="AA1" s="431"/>
      <c r="AB1" s="431"/>
      <c r="AC1" s="428" t="s">
        <v>10</v>
      </c>
      <c r="AD1" s="428" t="s">
        <v>4</v>
      </c>
      <c r="AE1" s="98"/>
      <c r="AF1" s="98"/>
      <c r="AG1" s="98"/>
      <c r="AH1" s="98"/>
      <c r="AI1" s="98"/>
      <c r="AJ1" s="98"/>
      <c r="AK1" s="98"/>
      <c r="AL1" s="98"/>
      <c r="AM1" s="98"/>
      <c r="AN1" s="98"/>
      <c r="AO1" s="98"/>
      <c r="AP1" s="98"/>
      <c r="AQ1" s="98"/>
      <c r="AR1" s="98"/>
      <c r="AS1" s="98"/>
      <c r="AT1" s="98"/>
      <c r="AU1" s="98"/>
      <c r="AV1" s="98"/>
      <c r="AW1" s="98"/>
      <c r="AX1" s="98"/>
      <c r="AY1" s="98"/>
      <c r="AZ1" s="98"/>
      <c r="BA1" s="98"/>
      <c r="BB1" s="98"/>
      <c r="BC1" s="98"/>
      <c r="BD1" s="98"/>
      <c r="BE1" s="98"/>
      <c r="BF1" s="98"/>
      <c r="BG1" s="98"/>
      <c r="BH1" s="98"/>
      <c r="BI1" s="98"/>
      <c r="BJ1" s="98"/>
      <c r="BK1" s="98"/>
      <c r="BL1" s="98"/>
      <c r="BM1" s="98"/>
      <c r="BN1" s="98"/>
      <c r="BO1" s="98"/>
      <c r="BP1" s="98"/>
      <c r="BQ1" s="98"/>
      <c r="BR1" s="98"/>
      <c r="BS1" s="98"/>
      <c r="BT1" s="98"/>
      <c r="BU1" s="98"/>
      <c r="BV1" s="98"/>
      <c r="BW1" s="98"/>
      <c r="BX1" s="98"/>
    </row>
    <row r="2" spans="1:76" s="93" customFormat="1" ht="87.75" customHeight="1">
      <c r="A2" s="100" t="s">
        <v>0</v>
      </c>
      <c r="B2" s="100" t="s">
        <v>2</v>
      </c>
      <c r="C2" s="100" t="s">
        <v>11</v>
      </c>
      <c r="D2" s="100" t="s">
        <v>12</v>
      </c>
      <c r="E2" s="100" t="s">
        <v>13</v>
      </c>
      <c r="F2" s="100" t="s">
        <v>14</v>
      </c>
      <c r="G2" s="100" t="s">
        <v>15</v>
      </c>
      <c r="H2" s="100" t="s">
        <v>16</v>
      </c>
      <c r="I2" s="100" t="s">
        <v>17</v>
      </c>
      <c r="J2" s="100" t="s">
        <v>3</v>
      </c>
      <c r="K2" s="100" t="s">
        <v>18</v>
      </c>
      <c r="L2" s="100" t="s">
        <v>19</v>
      </c>
      <c r="M2" s="100" t="s">
        <v>20</v>
      </c>
      <c r="N2" s="100" t="s">
        <v>21</v>
      </c>
      <c r="O2" s="100" t="s">
        <v>22</v>
      </c>
      <c r="P2" s="100" t="s">
        <v>23</v>
      </c>
      <c r="Q2" s="100" t="s">
        <v>24</v>
      </c>
      <c r="R2" s="100" t="s">
        <v>25</v>
      </c>
      <c r="S2" s="100" t="s">
        <v>26</v>
      </c>
      <c r="T2" s="100" t="s">
        <v>27</v>
      </c>
      <c r="U2" s="100" t="s">
        <v>28</v>
      </c>
      <c r="V2" s="100" t="s">
        <v>29</v>
      </c>
      <c r="W2" s="100" t="s">
        <v>1033</v>
      </c>
      <c r="X2" s="100" t="s">
        <v>30</v>
      </c>
      <c r="Y2" s="100" t="s">
        <v>31</v>
      </c>
      <c r="Z2" s="100" t="s">
        <v>32</v>
      </c>
      <c r="AA2" s="100" t="s">
        <v>33</v>
      </c>
      <c r="AB2" s="100" t="s">
        <v>34</v>
      </c>
      <c r="AC2" s="429"/>
      <c r="AD2" s="429"/>
      <c r="AE2" s="98"/>
      <c r="AF2" s="98"/>
      <c r="AG2" s="98"/>
      <c r="AH2" s="98"/>
      <c r="AI2" s="98"/>
      <c r="AJ2" s="98"/>
      <c r="AK2" s="98"/>
      <c r="AL2" s="98"/>
      <c r="AM2" s="98"/>
      <c r="AN2" s="98"/>
      <c r="AO2" s="98"/>
      <c r="AP2" s="98"/>
      <c r="AQ2" s="98"/>
      <c r="AR2" s="98"/>
      <c r="AS2" s="98"/>
      <c r="AT2" s="98"/>
      <c r="AU2" s="98"/>
      <c r="AV2" s="98"/>
      <c r="AW2" s="98"/>
      <c r="AX2" s="98"/>
      <c r="AY2" s="98"/>
      <c r="AZ2" s="98"/>
      <c r="BA2" s="98"/>
      <c r="BB2" s="98"/>
      <c r="BC2" s="98"/>
      <c r="BD2" s="98"/>
      <c r="BE2" s="98"/>
      <c r="BF2" s="98"/>
      <c r="BG2" s="98"/>
      <c r="BH2" s="98"/>
      <c r="BI2" s="98"/>
      <c r="BJ2" s="98"/>
      <c r="BK2" s="98"/>
      <c r="BL2" s="98"/>
      <c r="BM2" s="98"/>
      <c r="BN2" s="98"/>
      <c r="BO2" s="98"/>
      <c r="BP2" s="98"/>
      <c r="BQ2" s="98"/>
      <c r="BR2" s="98"/>
      <c r="BS2" s="98"/>
      <c r="BT2" s="98"/>
      <c r="BU2" s="98"/>
      <c r="BV2" s="98"/>
      <c r="BW2" s="98"/>
      <c r="BX2" s="98"/>
    </row>
    <row r="3" spans="1:76" s="244" customFormat="1" ht="178.5" customHeight="1">
      <c r="A3" s="261">
        <v>23</v>
      </c>
      <c r="B3" s="262">
        <v>43371</v>
      </c>
      <c r="C3" s="263" t="s">
        <v>5</v>
      </c>
      <c r="D3" s="261" t="s">
        <v>45</v>
      </c>
      <c r="E3" s="261" t="s">
        <v>37</v>
      </c>
      <c r="F3" s="12" t="s">
        <v>358</v>
      </c>
      <c r="G3" s="261" t="s">
        <v>258</v>
      </c>
      <c r="H3" s="261" t="s">
        <v>359</v>
      </c>
      <c r="I3" s="261" t="s">
        <v>360</v>
      </c>
      <c r="J3" s="261" t="s">
        <v>361</v>
      </c>
      <c r="K3" s="261" t="s">
        <v>362</v>
      </c>
      <c r="L3" s="261" t="s">
        <v>363</v>
      </c>
      <c r="M3" s="261" t="s">
        <v>364</v>
      </c>
      <c r="N3" s="261" t="s">
        <v>365</v>
      </c>
      <c r="O3" s="261" t="s">
        <v>218</v>
      </c>
      <c r="P3" s="261" t="s">
        <v>366</v>
      </c>
      <c r="Q3" s="261" t="s">
        <v>294</v>
      </c>
      <c r="R3" s="261">
        <v>29</v>
      </c>
      <c r="S3" s="261" t="s">
        <v>367</v>
      </c>
      <c r="T3" s="261" t="s">
        <v>368</v>
      </c>
      <c r="U3" s="261" t="s">
        <v>43</v>
      </c>
      <c r="V3" s="261" t="s">
        <v>369</v>
      </c>
      <c r="W3" s="261" t="s">
        <v>57</v>
      </c>
      <c r="X3" s="261"/>
      <c r="Y3" s="261"/>
      <c r="Z3" s="261" t="s">
        <v>370</v>
      </c>
      <c r="AA3" s="261"/>
      <c r="AB3" s="261"/>
      <c r="AC3" s="261" t="s">
        <v>2501</v>
      </c>
      <c r="AD3" s="261"/>
    </row>
    <row r="4" spans="1:76" s="67" customFormat="1" ht="195.75">
      <c r="A4" s="9"/>
      <c r="B4" s="13">
        <v>43461</v>
      </c>
      <c r="C4" s="11" t="s">
        <v>35</v>
      </c>
      <c r="D4" s="9" t="s">
        <v>45</v>
      </c>
      <c r="E4" s="9" t="s">
        <v>37</v>
      </c>
      <c r="F4" s="12" t="s">
        <v>2502</v>
      </c>
      <c r="G4" s="9" t="s">
        <v>493</v>
      </c>
      <c r="H4" s="9" t="s">
        <v>2503</v>
      </c>
      <c r="I4" s="9" t="s">
        <v>493</v>
      </c>
      <c r="J4" s="9" t="s">
        <v>362</v>
      </c>
      <c r="K4" s="9" t="s">
        <v>362</v>
      </c>
      <c r="L4" s="9" t="s">
        <v>493</v>
      </c>
      <c r="M4" s="9" t="s">
        <v>2504</v>
      </c>
      <c r="N4" s="9" t="s">
        <v>2505</v>
      </c>
      <c r="O4" s="9" t="s">
        <v>76</v>
      </c>
      <c r="P4" s="9" t="s">
        <v>2506</v>
      </c>
      <c r="Q4" s="9" t="s">
        <v>2507</v>
      </c>
      <c r="R4" s="9">
        <v>3</v>
      </c>
      <c r="S4" s="9" t="s">
        <v>847</v>
      </c>
      <c r="T4" s="9" t="s">
        <v>2482</v>
      </c>
      <c r="U4" s="9" t="s">
        <v>2508</v>
      </c>
      <c r="V4" s="9" t="s">
        <v>847</v>
      </c>
      <c r="W4" s="9" t="s">
        <v>81</v>
      </c>
      <c r="X4" s="9" t="s">
        <v>2509</v>
      </c>
      <c r="Y4" s="9" t="s">
        <v>847</v>
      </c>
      <c r="Z4" s="9" t="s">
        <v>847</v>
      </c>
      <c r="AA4" s="9" t="s">
        <v>847</v>
      </c>
      <c r="AB4" s="9" t="s">
        <v>847</v>
      </c>
      <c r="AC4" s="9" t="s">
        <v>847</v>
      </c>
      <c r="AD4" s="9" t="s">
        <v>2510</v>
      </c>
    </row>
    <row r="5" spans="1:76" s="67" customFormat="1" ht="135.75">
      <c r="A5" s="9"/>
      <c r="B5" s="13">
        <v>43765</v>
      </c>
      <c r="C5" s="11" t="s">
        <v>2511</v>
      </c>
      <c r="D5" s="9" t="s">
        <v>2512</v>
      </c>
      <c r="E5" s="9" t="s">
        <v>59</v>
      </c>
      <c r="F5" s="135" t="s">
        <v>2513</v>
      </c>
      <c r="G5" s="9" t="s">
        <v>1223</v>
      </c>
      <c r="H5" s="9" t="s">
        <v>2514</v>
      </c>
      <c r="I5" s="9" t="s">
        <v>2515</v>
      </c>
      <c r="J5" s="9" t="s">
        <v>362</v>
      </c>
      <c r="K5" s="9" t="s">
        <v>362</v>
      </c>
      <c r="L5" s="9"/>
      <c r="M5" s="9"/>
      <c r="N5" s="9"/>
      <c r="O5" s="9" t="s">
        <v>55</v>
      </c>
      <c r="P5" s="9" t="s">
        <v>2516</v>
      </c>
      <c r="Q5" s="9" t="s">
        <v>42</v>
      </c>
      <c r="R5" s="9">
        <v>3</v>
      </c>
      <c r="S5" s="9"/>
      <c r="T5" s="9" t="s">
        <v>2482</v>
      </c>
      <c r="U5" s="9"/>
      <c r="V5" s="9" t="s">
        <v>847</v>
      </c>
      <c r="W5" s="9" t="s">
        <v>1035</v>
      </c>
      <c r="X5" s="9"/>
      <c r="Y5" s="9"/>
      <c r="Z5" s="9"/>
      <c r="AA5" s="9"/>
      <c r="AB5" s="9"/>
      <c r="AC5" s="9"/>
      <c r="AD5" s="9"/>
    </row>
    <row r="6" spans="1:76" s="67" customFormat="1" ht="150.75">
      <c r="A6" s="9"/>
      <c r="B6" s="13">
        <v>43690</v>
      </c>
      <c r="C6" s="11" t="s">
        <v>2517</v>
      </c>
      <c r="D6" s="9" t="s">
        <v>2518</v>
      </c>
      <c r="E6" s="9" t="s">
        <v>37</v>
      </c>
      <c r="F6" s="12" t="s">
        <v>2519</v>
      </c>
      <c r="G6" s="9" t="s">
        <v>493</v>
      </c>
      <c r="H6" s="9" t="s">
        <v>2520</v>
      </c>
      <c r="I6" s="9" t="s">
        <v>493</v>
      </c>
      <c r="J6" s="9" t="s">
        <v>362</v>
      </c>
      <c r="K6" s="9" t="s">
        <v>362</v>
      </c>
      <c r="L6" s="9" t="s">
        <v>493</v>
      </c>
      <c r="M6" s="9" t="s">
        <v>2521</v>
      </c>
      <c r="N6" s="9" t="s">
        <v>2522</v>
      </c>
      <c r="O6" s="9" t="s">
        <v>55</v>
      </c>
      <c r="P6" s="9" t="s">
        <v>2523</v>
      </c>
      <c r="Q6" s="9" t="s">
        <v>847</v>
      </c>
      <c r="R6" s="9">
        <v>3</v>
      </c>
      <c r="S6" s="9" t="s">
        <v>847</v>
      </c>
      <c r="T6" s="9" t="s">
        <v>2482</v>
      </c>
      <c r="U6" s="9" t="s">
        <v>2524</v>
      </c>
      <c r="V6" s="9" t="s">
        <v>847</v>
      </c>
      <c r="W6" s="9" t="s">
        <v>1035</v>
      </c>
      <c r="X6" s="9" t="s">
        <v>847</v>
      </c>
      <c r="Y6" s="9" t="s">
        <v>847</v>
      </c>
      <c r="Z6" s="9" t="s">
        <v>847</v>
      </c>
      <c r="AA6" s="9" t="s">
        <v>847</v>
      </c>
      <c r="AB6" s="9" t="s">
        <v>847</v>
      </c>
      <c r="AC6" s="9" t="s">
        <v>847</v>
      </c>
      <c r="AD6" s="9"/>
    </row>
    <row r="7" spans="1:76" s="67" customFormat="1" ht="180.75">
      <c r="A7" s="9"/>
      <c r="B7" s="13">
        <v>43550</v>
      </c>
      <c r="C7" s="11" t="s">
        <v>2525</v>
      </c>
      <c r="D7" s="9" t="s">
        <v>2518</v>
      </c>
      <c r="E7" s="9" t="s">
        <v>37</v>
      </c>
      <c r="F7" s="12" t="s">
        <v>2526</v>
      </c>
      <c r="G7" s="9" t="s">
        <v>493</v>
      </c>
      <c r="H7" s="9" t="s">
        <v>2527</v>
      </c>
      <c r="I7" s="9" t="s">
        <v>493</v>
      </c>
      <c r="J7" s="9" t="s">
        <v>362</v>
      </c>
      <c r="K7" s="9" t="s">
        <v>362</v>
      </c>
      <c r="L7" s="9" t="s">
        <v>2528</v>
      </c>
      <c r="M7" s="44" t="s">
        <v>2529</v>
      </c>
      <c r="N7" s="44" t="s">
        <v>2530</v>
      </c>
      <c r="O7" s="44" t="s">
        <v>55</v>
      </c>
      <c r="P7" s="44" t="s">
        <v>42</v>
      </c>
      <c r="Q7" s="44" t="s">
        <v>42</v>
      </c>
      <c r="R7" s="9">
        <v>1</v>
      </c>
      <c r="S7" s="9" t="s">
        <v>847</v>
      </c>
      <c r="T7" s="9" t="s">
        <v>2490</v>
      </c>
      <c r="U7" s="9" t="s">
        <v>2524</v>
      </c>
      <c r="V7" s="9" t="s">
        <v>847</v>
      </c>
      <c r="W7" s="9" t="s">
        <v>1035</v>
      </c>
      <c r="X7" s="9" t="s">
        <v>847</v>
      </c>
      <c r="Y7" s="9" t="s">
        <v>847</v>
      </c>
      <c r="Z7" s="9" t="s">
        <v>847</v>
      </c>
      <c r="AA7" s="9" t="s">
        <v>847</v>
      </c>
      <c r="AB7" s="9" t="s">
        <v>847</v>
      </c>
      <c r="AC7" s="9" t="s">
        <v>847</v>
      </c>
      <c r="AD7" s="9"/>
    </row>
    <row r="8" spans="1:76" s="67" customFormat="1" ht="34.5">
      <c r="M8" s="270" t="s">
        <v>2683</v>
      </c>
      <c r="N8" s="259" t="s">
        <v>2531</v>
      </c>
      <c r="O8" s="259" t="s">
        <v>76</v>
      </c>
      <c r="P8" s="259" t="s">
        <v>357</v>
      </c>
      <c r="Q8" s="257">
        <f>SUM(R3:R7)</f>
        <v>39</v>
      </c>
    </row>
    <row r="9" spans="1:76" s="67" customFormat="1" ht="17.25">
      <c r="M9" s="241" t="s">
        <v>2684</v>
      </c>
      <c r="N9" s="16">
        <v>29</v>
      </c>
      <c r="O9" s="16">
        <v>3</v>
      </c>
      <c r="P9" s="16">
        <v>7</v>
      </c>
      <c r="Q9" s="16">
        <f>SUM(N9:P9)</f>
        <v>39</v>
      </c>
    </row>
    <row r="10" spans="1:76" s="67" customFormat="1" ht="17.25">
      <c r="M10" s="241" t="s">
        <v>2685</v>
      </c>
      <c r="N10" s="258">
        <f>N9/Q9</f>
        <v>0.74358974358974361</v>
      </c>
      <c r="O10" s="258">
        <f>O9/Q9</f>
        <v>7.6923076923076927E-2</v>
      </c>
      <c r="P10" s="258">
        <f>P9/Q9</f>
        <v>0.17948717948717949</v>
      </c>
      <c r="Q10" s="271">
        <f>SUM(N10:P10)</f>
        <v>1</v>
      </c>
    </row>
    <row r="11" spans="1:76" s="67" customFormat="1" ht="17.25"/>
    <row r="12" spans="1:76" s="2" customFormat="1"/>
  </sheetData>
  <mergeCells count="7">
    <mergeCell ref="AD1:AD2"/>
    <mergeCell ref="A1:I1"/>
    <mergeCell ref="J1:L1"/>
    <mergeCell ref="M1:V1"/>
    <mergeCell ref="W1:Y1"/>
    <mergeCell ref="Z1:AB1"/>
    <mergeCell ref="AC1:AC2"/>
  </mergeCells>
  <dataValidations count="1">
    <dataValidation type="list" allowBlank="1" showErrorMessage="1" sqref="Z2" xr:uid="{00000000-0002-0000-0B00-000000000000}">
      <formula1>#REF!</formula1>
    </dataValidation>
  </dataValidations>
  <hyperlinks>
    <hyperlink ref="F3" r:id="rId1" xr:uid="{00000000-0004-0000-0B00-000000000000}"/>
    <hyperlink ref="F4" r:id="rId2" xr:uid="{00000000-0004-0000-0B00-000001000000}"/>
    <hyperlink ref="F6" r:id="rId3" xr:uid="{00000000-0004-0000-0B00-000002000000}"/>
    <hyperlink ref="F7" r:id="rId4" xr:uid="{00000000-0004-0000-0B00-000003000000}"/>
    <hyperlink ref="F5" r:id="rId5" xr:uid="{00000000-0004-0000-0B00-000004000000}"/>
  </hyperlinks>
  <pageMargins left="0.7" right="0.7" top="0.75" bottom="0.75" header="0.3" footer="0.3"/>
  <pageSetup orientation="portrait" horizontalDpi="0" verticalDpi="0" r:id="rId6"/>
  <legacyDrawing r:id="rId7"/>
  <extLst>
    <ext xmlns:x14="http://schemas.microsoft.com/office/spreadsheetml/2009/9/main" uri="{CCE6A557-97BC-4b89-ADB6-D9C93CAAB3DF}">
      <x14:dataValidations xmlns:xm="http://schemas.microsoft.com/office/excel/2006/main" count="1">
        <x14:dataValidation type="list" allowBlank="1" showErrorMessage="1" xr:uid="{00000000-0002-0000-0B00-000001000000}">
          <x14:formula1>
            <xm:f>'C:\Users\Nidia\Documents\Respaldo Tío\Educiac\USAID\ONDA\[Matriz Monitoreo de Medios DA_GA.xlsx]Variables '!#REF!</xm:f>
          </x14:formula1>
          <xm:sqref>C3 W3:W7 O3:O7 K3:K5 E3:E5</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X20"/>
  <sheetViews>
    <sheetView topLeftCell="B1" zoomScale="70" zoomScaleNormal="70" workbookViewId="0">
      <selection activeCell="R14" sqref="R14"/>
    </sheetView>
  </sheetViews>
  <sheetFormatPr baseColWidth="10" defaultRowHeight="15"/>
  <cols>
    <col min="1" max="1" width="11.42578125" hidden="1" customWidth="1"/>
    <col min="2" max="2" width="14.28515625" customWidth="1"/>
    <col min="9" max="9" width="46.140625" customWidth="1"/>
    <col min="12" max="12" width="27.140625" customWidth="1"/>
    <col min="13" max="13" width="14.7109375" customWidth="1"/>
    <col min="14" max="14" width="18.28515625" customWidth="1"/>
    <col min="15" max="15" width="23.5703125" customWidth="1"/>
    <col min="16" max="16" width="27.140625" customWidth="1"/>
    <col min="17" max="17" width="15.42578125" customWidth="1"/>
    <col min="30" max="30" width="21.42578125" customWidth="1"/>
  </cols>
  <sheetData>
    <row r="1" spans="1:76" s="93" customFormat="1" ht="37.5" customHeight="1">
      <c r="A1" s="430" t="s">
        <v>1</v>
      </c>
      <c r="B1" s="431"/>
      <c r="C1" s="431"/>
      <c r="D1" s="431"/>
      <c r="E1" s="431"/>
      <c r="F1" s="431"/>
      <c r="G1" s="431"/>
      <c r="H1" s="431"/>
      <c r="I1" s="431"/>
      <c r="J1" s="430" t="s">
        <v>6</v>
      </c>
      <c r="K1" s="431"/>
      <c r="L1" s="431"/>
      <c r="M1" s="430" t="s">
        <v>7</v>
      </c>
      <c r="N1" s="431"/>
      <c r="O1" s="431"/>
      <c r="P1" s="431"/>
      <c r="Q1" s="431"/>
      <c r="R1" s="431"/>
      <c r="S1" s="431"/>
      <c r="T1" s="431"/>
      <c r="U1" s="431"/>
      <c r="V1" s="431"/>
      <c r="W1" s="430" t="s">
        <v>8</v>
      </c>
      <c r="X1" s="431"/>
      <c r="Y1" s="431"/>
      <c r="Z1" s="430" t="s">
        <v>9</v>
      </c>
      <c r="AA1" s="431"/>
      <c r="AB1" s="431"/>
      <c r="AC1" s="428" t="s">
        <v>10</v>
      </c>
      <c r="AD1" s="428" t="s">
        <v>4</v>
      </c>
      <c r="AE1" s="98"/>
      <c r="AF1" s="98"/>
      <c r="AG1" s="98"/>
      <c r="AH1" s="98"/>
      <c r="AI1" s="98"/>
      <c r="AJ1" s="98"/>
      <c r="AK1" s="98"/>
      <c r="AL1" s="98"/>
      <c r="AM1" s="98"/>
      <c r="AN1" s="98"/>
      <c r="AO1" s="98"/>
      <c r="AP1" s="98"/>
      <c r="AQ1" s="98"/>
      <c r="AR1" s="98"/>
      <c r="AS1" s="98"/>
      <c r="AT1" s="98"/>
      <c r="AU1" s="98"/>
      <c r="AV1" s="98"/>
      <c r="AW1" s="98"/>
      <c r="AX1" s="98"/>
      <c r="AY1" s="98"/>
      <c r="AZ1" s="98"/>
      <c r="BA1" s="98"/>
      <c r="BB1" s="98"/>
      <c r="BC1" s="98"/>
      <c r="BD1" s="98"/>
      <c r="BE1" s="98"/>
      <c r="BF1" s="98"/>
      <c r="BG1" s="98"/>
      <c r="BH1" s="98"/>
      <c r="BI1" s="98"/>
      <c r="BJ1" s="98"/>
      <c r="BK1" s="98"/>
      <c r="BL1" s="98"/>
      <c r="BM1" s="98"/>
      <c r="BN1" s="98"/>
      <c r="BO1" s="98"/>
      <c r="BP1" s="98"/>
      <c r="BQ1" s="98"/>
      <c r="BR1" s="98"/>
      <c r="BS1" s="98"/>
      <c r="BT1" s="98"/>
      <c r="BU1" s="98"/>
      <c r="BV1" s="98"/>
      <c r="BW1" s="98"/>
      <c r="BX1" s="98"/>
    </row>
    <row r="2" spans="1:76" s="93" customFormat="1" ht="87.75" customHeight="1">
      <c r="A2" s="100" t="s">
        <v>0</v>
      </c>
      <c r="B2" s="100" t="s">
        <v>2</v>
      </c>
      <c r="C2" s="100" t="s">
        <v>11</v>
      </c>
      <c r="D2" s="100" t="s">
        <v>12</v>
      </c>
      <c r="E2" s="100" t="s">
        <v>13</v>
      </c>
      <c r="F2" s="100" t="s">
        <v>14</v>
      </c>
      <c r="G2" s="100" t="s">
        <v>15</v>
      </c>
      <c r="H2" s="100" t="s">
        <v>16</v>
      </c>
      <c r="I2" s="100" t="s">
        <v>17</v>
      </c>
      <c r="J2" s="100" t="s">
        <v>3</v>
      </c>
      <c r="K2" s="100" t="s">
        <v>18</v>
      </c>
      <c r="L2" s="100" t="s">
        <v>19</v>
      </c>
      <c r="M2" s="100" t="s">
        <v>20</v>
      </c>
      <c r="N2" s="100" t="s">
        <v>21</v>
      </c>
      <c r="O2" s="100" t="s">
        <v>22</v>
      </c>
      <c r="P2" s="100" t="s">
        <v>23</v>
      </c>
      <c r="Q2" s="100" t="s">
        <v>24</v>
      </c>
      <c r="R2" s="100" t="s">
        <v>25</v>
      </c>
      <c r="S2" s="100" t="s">
        <v>26</v>
      </c>
      <c r="T2" s="100" t="s">
        <v>27</v>
      </c>
      <c r="U2" s="100" t="s">
        <v>28</v>
      </c>
      <c r="V2" s="100" t="s">
        <v>29</v>
      </c>
      <c r="W2" s="100" t="s">
        <v>1033</v>
      </c>
      <c r="X2" s="100" t="s">
        <v>30</v>
      </c>
      <c r="Y2" s="100" t="s">
        <v>31</v>
      </c>
      <c r="Z2" s="100" t="s">
        <v>32</v>
      </c>
      <c r="AA2" s="100" t="s">
        <v>33</v>
      </c>
      <c r="AB2" s="100" t="s">
        <v>34</v>
      </c>
      <c r="AC2" s="429"/>
      <c r="AD2" s="429"/>
      <c r="AE2" s="98"/>
      <c r="AF2" s="98"/>
      <c r="AG2" s="98"/>
      <c r="AH2" s="98"/>
      <c r="AI2" s="98"/>
      <c r="AJ2" s="98"/>
      <c r="AK2" s="98"/>
      <c r="AL2" s="98"/>
      <c r="AM2" s="98"/>
      <c r="AN2" s="98"/>
      <c r="AO2" s="98"/>
      <c r="AP2" s="98"/>
      <c r="AQ2" s="98"/>
      <c r="AR2" s="98"/>
      <c r="AS2" s="98"/>
      <c r="AT2" s="98"/>
      <c r="AU2" s="98"/>
      <c r="AV2" s="98"/>
      <c r="AW2" s="98"/>
      <c r="AX2" s="98"/>
      <c r="AY2" s="98"/>
      <c r="AZ2" s="98"/>
      <c r="BA2" s="98"/>
      <c r="BB2" s="98"/>
      <c r="BC2" s="98"/>
      <c r="BD2" s="98"/>
      <c r="BE2" s="98"/>
      <c r="BF2" s="98"/>
      <c r="BG2" s="98"/>
      <c r="BH2" s="98"/>
      <c r="BI2" s="98"/>
      <c r="BJ2" s="98"/>
      <c r="BK2" s="98"/>
      <c r="BL2" s="98"/>
      <c r="BM2" s="98"/>
      <c r="BN2" s="98"/>
      <c r="BO2" s="98"/>
      <c r="BP2" s="98"/>
      <c r="BQ2" s="98"/>
      <c r="BR2" s="98"/>
      <c r="BS2" s="98"/>
      <c r="BT2" s="98"/>
      <c r="BU2" s="98"/>
      <c r="BV2" s="98"/>
      <c r="BW2" s="98"/>
      <c r="BX2" s="98"/>
    </row>
    <row r="3" spans="1:76" s="2" customFormat="1" ht="15.75" customHeight="1">
      <c r="A3" s="162">
        <v>21</v>
      </c>
      <c r="B3" s="278">
        <v>43367</v>
      </c>
      <c r="C3" s="119" t="s">
        <v>334</v>
      </c>
      <c r="D3" s="121" t="s">
        <v>45</v>
      </c>
      <c r="E3" s="121" t="s">
        <v>37</v>
      </c>
      <c r="F3" s="206" t="s">
        <v>335</v>
      </c>
      <c r="G3" s="121" t="s">
        <v>336</v>
      </c>
      <c r="H3" s="121" t="s">
        <v>337</v>
      </c>
      <c r="I3" s="121"/>
      <c r="J3" s="121"/>
      <c r="K3" s="121" t="s">
        <v>336</v>
      </c>
      <c r="L3" s="121" t="s">
        <v>338</v>
      </c>
      <c r="M3" s="121"/>
      <c r="N3" s="121" t="s">
        <v>339</v>
      </c>
      <c r="O3" s="121" t="s">
        <v>55</v>
      </c>
      <c r="P3" s="121" t="s">
        <v>340</v>
      </c>
      <c r="Q3" s="121" t="s">
        <v>341</v>
      </c>
      <c r="R3" s="121">
        <v>3</v>
      </c>
      <c r="S3" s="121" t="s">
        <v>41</v>
      </c>
      <c r="T3" s="121" t="s">
        <v>342</v>
      </c>
      <c r="U3" s="121" t="s">
        <v>43</v>
      </c>
      <c r="V3" s="121" t="s">
        <v>268</v>
      </c>
      <c r="W3" s="121" t="s">
        <v>198</v>
      </c>
      <c r="X3" s="121"/>
      <c r="Y3" s="121"/>
      <c r="Z3" s="121" t="s">
        <v>343</v>
      </c>
      <c r="AA3" s="121"/>
      <c r="AB3" s="121"/>
      <c r="AC3" s="121" t="s">
        <v>344</v>
      </c>
      <c r="AD3" s="121"/>
    </row>
    <row r="4" spans="1:76" s="2" customFormat="1" ht="15.75" customHeight="1">
      <c r="A4" s="103">
        <v>28</v>
      </c>
      <c r="B4" s="120">
        <v>43398</v>
      </c>
      <c r="C4" s="119" t="s">
        <v>63</v>
      </c>
      <c r="D4" s="111" t="s">
        <v>45</v>
      </c>
      <c r="E4" s="111" t="s">
        <v>37</v>
      </c>
      <c r="F4" s="157" t="s">
        <v>415</v>
      </c>
      <c r="G4" s="111" t="s">
        <v>102</v>
      </c>
      <c r="H4" s="111" t="s">
        <v>416</v>
      </c>
      <c r="I4" s="111"/>
      <c r="J4" s="111" t="s">
        <v>417</v>
      </c>
      <c r="K4" s="111" t="s">
        <v>336</v>
      </c>
      <c r="L4" s="111" t="s">
        <v>418</v>
      </c>
      <c r="M4" s="111" t="s">
        <v>419</v>
      </c>
      <c r="N4" s="111" t="s">
        <v>420</v>
      </c>
      <c r="O4" s="111" t="s">
        <v>55</v>
      </c>
      <c r="P4" s="111" t="s">
        <v>421</v>
      </c>
      <c r="Q4" s="111" t="s">
        <v>422</v>
      </c>
      <c r="R4" s="111">
        <v>1</v>
      </c>
      <c r="S4" s="111" t="s">
        <v>41</v>
      </c>
      <c r="T4" s="111" t="s">
        <v>59</v>
      </c>
      <c r="U4" s="111" t="s">
        <v>283</v>
      </c>
      <c r="V4" s="111" t="s">
        <v>423</v>
      </c>
      <c r="W4" s="111" t="s">
        <v>57</v>
      </c>
      <c r="X4" s="111"/>
      <c r="Y4" s="111"/>
      <c r="Z4" s="121" t="s">
        <v>61</v>
      </c>
      <c r="AA4" s="111"/>
      <c r="AB4" s="111"/>
      <c r="AC4" s="111" t="s">
        <v>424</v>
      </c>
      <c r="AD4" s="111"/>
    </row>
    <row r="5" spans="1:76" s="2" customFormat="1" ht="25.5" customHeight="1">
      <c r="A5" s="103">
        <v>39</v>
      </c>
      <c r="B5" s="112">
        <v>43441</v>
      </c>
      <c r="C5" s="119" t="s">
        <v>63</v>
      </c>
      <c r="D5" s="113" t="s">
        <v>534</v>
      </c>
      <c r="E5" s="111" t="s">
        <v>145</v>
      </c>
      <c r="F5" s="157" t="s">
        <v>535</v>
      </c>
      <c r="G5" s="111" t="s">
        <v>536</v>
      </c>
      <c r="H5" s="111" t="s">
        <v>537</v>
      </c>
      <c r="I5" s="111" t="s">
        <v>538</v>
      </c>
      <c r="J5" s="111" t="s">
        <v>539</v>
      </c>
      <c r="K5" s="111" t="s">
        <v>336</v>
      </c>
      <c r="L5" s="111" t="s">
        <v>540</v>
      </c>
      <c r="M5" s="111" t="s">
        <v>541</v>
      </c>
      <c r="N5" s="111" t="s">
        <v>542</v>
      </c>
      <c r="O5" s="111" t="s">
        <v>55</v>
      </c>
      <c r="P5" s="111" t="s">
        <v>98</v>
      </c>
      <c r="Q5" s="111" t="s">
        <v>208</v>
      </c>
      <c r="R5" s="111"/>
      <c r="S5" s="111" t="s">
        <v>543</v>
      </c>
      <c r="T5" s="111" t="s">
        <v>59</v>
      </c>
      <c r="U5" s="111" t="s">
        <v>544</v>
      </c>
      <c r="V5" s="111" t="s">
        <v>533</v>
      </c>
      <c r="W5" s="111" t="s">
        <v>81</v>
      </c>
      <c r="X5" s="111" t="s">
        <v>545</v>
      </c>
      <c r="Y5" s="111"/>
      <c r="Z5" s="121" t="s">
        <v>61</v>
      </c>
      <c r="AA5" s="111" t="s">
        <v>546</v>
      </c>
      <c r="AB5" s="111"/>
      <c r="AC5" s="111"/>
      <c r="AD5" s="111" t="s">
        <v>547</v>
      </c>
    </row>
    <row r="6" spans="1:76" s="2" customFormat="1" ht="17.25" customHeight="1">
      <c r="A6" s="103">
        <v>42</v>
      </c>
      <c r="B6" s="120">
        <v>43452</v>
      </c>
      <c r="C6" s="119" t="s">
        <v>5</v>
      </c>
      <c r="D6" s="111" t="s">
        <v>568</v>
      </c>
      <c r="E6" s="111" t="s">
        <v>145</v>
      </c>
      <c r="F6" s="157" t="s">
        <v>569</v>
      </c>
      <c r="G6" s="111" t="s">
        <v>570</v>
      </c>
      <c r="H6" s="111" t="s">
        <v>571</v>
      </c>
      <c r="I6" s="111" t="s">
        <v>572</v>
      </c>
      <c r="J6" s="121" t="s">
        <v>573</v>
      </c>
      <c r="K6" s="111" t="s">
        <v>336</v>
      </c>
      <c r="L6" s="111" t="s">
        <v>574</v>
      </c>
      <c r="M6" s="121" t="s">
        <v>575</v>
      </c>
      <c r="N6" s="111" t="s">
        <v>576</v>
      </c>
      <c r="O6" s="111" t="s">
        <v>150</v>
      </c>
      <c r="P6" s="111" t="s">
        <v>577</v>
      </c>
      <c r="Q6" s="111" t="s">
        <v>220</v>
      </c>
      <c r="R6" s="111">
        <v>1</v>
      </c>
      <c r="S6" s="111" t="s">
        <v>578</v>
      </c>
      <c r="T6" s="111" t="s">
        <v>59</v>
      </c>
      <c r="U6" s="111" t="s">
        <v>579</v>
      </c>
      <c r="V6" s="111" t="s">
        <v>580</v>
      </c>
      <c r="W6" s="111" t="s">
        <v>57</v>
      </c>
      <c r="X6" s="111"/>
      <c r="Y6" s="111"/>
      <c r="Z6" s="121" t="s">
        <v>61</v>
      </c>
      <c r="AA6" s="111" t="s">
        <v>545</v>
      </c>
      <c r="AB6" s="111"/>
      <c r="AC6" s="111"/>
      <c r="AD6" s="111" t="s">
        <v>581</v>
      </c>
    </row>
    <row r="7" spans="1:76" s="2" customFormat="1" ht="41.25" customHeight="1">
      <c r="A7" s="103">
        <v>73</v>
      </c>
      <c r="B7" s="112">
        <v>43742</v>
      </c>
      <c r="C7" s="75" t="s">
        <v>35</v>
      </c>
      <c r="D7" s="264" t="s">
        <v>913</v>
      </c>
      <c r="E7" s="111" t="s">
        <v>59</v>
      </c>
      <c r="F7" s="159" t="s">
        <v>914</v>
      </c>
      <c r="G7" s="111" t="s">
        <v>847</v>
      </c>
      <c r="H7" s="121" t="s">
        <v>915</v>
      </c>
      <c r="I7" s="121" t="s">
        <v>916</v>
      </c>
      <c r="J7" s="111" t="s">
        <v>917</v>
      </c>
      <c r="K7" s="111" t="s">
        <v>336</v>
      </c>
      <c r="L7" s="111" t="s">
        <v>918</v>
      </c>
      <c r="M7" s="121" t="s">
        <v>919</v>
      </c>
      <c r="N7" s="111" t="s">
        <v>385</v>
      </c>
      <c r="O7" s="111" t="s">
        <v>134</v>
      </c>
      <c r="P7" s="111" t="s">
        <v>904</v>
      </c>
      <c r="Q7" s="111" t="s">
        <v>617</v>
      </c>
      <c r="R7" s="111">
        <v>1</v>
      </c>
      <c r="S7" s="111" t="s">
        <v>847</v>
      </c>
      <c r="T7" s="111" t="s">
        <v>59</v>
      </c>
      <c r="U7" s="111" t="s">
        <v>920</v>
      </c>
      <c r="V7" s="111" t="s">
        <v>921</v>
      </c>
      <c r="W7" s="111" t="s">
        <v>617</v>
      </c>
      <c r="X7" s="111" t="s">
        <v>201</v>
      </c>
      <c r="Y7" s="111"/>
      <c r="Z7" s="121" t="s">
        <v>61</v>
      </c>
      <c r="AA7" s="111"/>
      <c r="AB7" s="111"/>
      <c r="AC7" s="111"/>
      <c r="AD7" s="111"/>
    </row>
    <row r="8" spans="1:76" s="2" customFormat="1" ht="58.5" customHeight="1">
      <c r="A8" s="103"/>
      <c r="B8" s="112">
        <v>43689</v>
      </c>
      <c r="C8" s="119" t="s">
        <v>2253</v>
      </c>
      <c r="D8" s="111" t="s">
        <v>534</v>
      </c>
      <c r="E8" s="20" t="s">
        <v>145</v>
      </c>
      <c r="F8" s="43" t="s">
        <v>2254</v>
      </c>
      <c r="G8" s="20" t="s">
        <v>2255</v>
      </c>
      <c r="H8" s="20" t="s">
        <v>2256</v>
      </c>
      <c r="I8" s="20" t="s">
        <v>2257</v>
      </c>
      <c r="J8" s="20" t="s">
        <v>539</v>
      </c>
      <c r="K8" s="20" t="s">
        <v>336</v>
      </c>
      <c r="L8" s="20" t="s">
        <v>2258</v>
      </c>
      <c r="M8" s="20" t="s">
        <v>2259</v>
      </c>
      <c r="N8" s="20" t="s">
        <v>2260</v>
      </c>
      <c r="O8" s="20" t="s">
        <v>2261</v>
      </c>
      <c r="P8" s="20" t="s">
        <v>2262</v>
      </c>
      <c r="Q8" s="20" t="s">
        <v>44</v>
      </c>
      <c r="R8" s="20">
        <v>1</v>
      </c>
      <c r="S8" s="20" t="s">
        <v>42</v>
      </c>
      <c r="T8" s="20" t="s">
        <v>195</v>
      </c>
      <c r="U8" s="20" t="s">
        <v>2234</v>
      </c>
      <c r="V8" s="20" t="s">
        <v>539</v>
      </c>
      <c r="W8" s="20" t="s">
        <v>42</v>
      </c>
      <c r="X8" s="20" t="s">
        <v>42</v>
      </c>
      <c r="Y8" s="20" t="s">
        <v>42</v>
      </c>
      <c r="Z8" s="121" t="s">
        <v>2261</v>
      </c>
      <c r="AA8" s="20" t="s">
        <v>42</v>
      </c>
      <c r="AB8" s="20" t="s">
        <v>42</v>
      </c>
      <c r="AC8" s="111"/>
      <c r="AD8" s="111" t="s">
        <v>2263</v>
      </c>
    </row>
    <row r="9" spans="1:76" s="2" customFormat="1" ht="68.25" customHeight="1">
      <c r="A9" s="103"/>
      <c r="B9" s="112">
        <v>43778</v>
      </c>
      <c r="C9" s="119" t="s">
        <v>2264</v>
      </c>
      <c r="D9" s="111" t="s">
        <v>2265</v>
      </c>
      <c r="E9" s="20" t="s">
        <v>145</v>
      </c>
      <c r="F9" s="18" t="s">
        <v>2266</v>
      </c>
      <c r="G9" s="111"/>
      <c r="H9" s="20" t="s">
        <v>2267</v>
      </c>
      <c r="I9" s="20" t="s">
        <v>2268</v>
      </c>
      <c r="J9" s="111"/>
      <c r="K9" s="111"/>
      <c r="L9" s="20" t="s">
        <v>2269</v>
      </c>
      <c r="M9" s="111"/>
      <c r="N9" s="111"/>
      <c r="O9" s="20" t="s">
        <v>2270</v>
      </c>
      <c r="P9" s="20" t="s">
        <v>42</v>
      </c>
      <c r="Q9" s="20" t="s">
        <v>42</v>
      </c>
      <c r="R9" s="20">
        <v>2</v>
      </c>
      <c r="S9" s="20" t="s">
        <v>42</v>
      </c>
      <c r="T9" s="20" t="s">
        <v>195</v>
      </c>
      <c r="U9" s="20" t="s">
        <v>2271</v>
      </c>
      <c r="V9" s="111"/>
      <c r="W9" s="20" t="s">
        <v>44</v>
      </c>
      <c r="X9" s="20" t="s">
        <v>1118</v>
      </c>
      <c r="Y9" s="20" t="s">
        <v>42</v>
      </c>
      <c r="Z9" s="121" t="s">
        <v>2272</v>
      </c>
      <c r="AA9" s="20" t="s">
        <v>42</v>
      </c>
      <c r="AB9" s="20" t="s">
        <v>42</v>
      </c>
      <c r="AC9" s="111"/>
      <c r="AD9" s="111" t="s">
        <v>2273</v>
      </c>
    </row>
    <row r="10" spans="1:76" s="2" customFormat="1" ht="92.25" customHeight="1">
      <c r="A10" s="103" t="s">
        <v>2274</v>
      </c>
      <c r="B10" s="111" t="s">
        <v>2275</v>
      </c>
      <c r="C10" s="119" t="s">
        <v>2276</v>
      </c>
      <c r="D10" s="111" t="s">
        <v>45</v>
      </c>
      <c r="E10" s="121" t="s">
        <v>37</v>
      </c>
      <c r="F10" s="103" t="s">
        <v>2277</v>
      </c>
      <c r="G10" s="111" t="s">
        <v>2278</v>
      </c>
      <c r="H10" s="20" t="s">
        <v>2279</v>
      </c>
      <c r="I10" s="20" t="s">
        <v>2280</v>
      </c>
      <c r="J10" s="20" t="s">
        <v>539</v>
      </c>
      <c r="K10" s="20" t="s">
        <v>336</v>
      </c>
      <c r="L10" s="20" t="s">
        <v>628</v>
      </c>
      <c r="M10" s="111" t="s">
        <v>2281</v>
      </c>
      <c r="N10" s="111" t="s">
        <v>2282</v>
      </c>
      <c r="O10" s="20" t="s">
        <v>2283</v>
      </c>
      <c r="P10" s="20" t="s">
        <v>42</v>
      </c>
      <c r="Q10" s="111" t="s">
        <v>2284</v>
      </c>
      <c r="R10" s="20">
        <v>1</v>
      </c>
      <c r="S10" s="20" t="s">
        <v>42</v>
      </c>
      <c r="T10" s="20" t="s">
        <v>145</v>
      </c>
      <c r="U10" s="20" t="s">
        <v>2285</v>
      </c>
      <c r="V10" s="20" t="s">
        <v>42</v>
      </c>
      <c r="W10" s="20" t="s">
        <v>44</v>
      </c>
      <c r="X10" s="20" t="s">
        <v>2286</v>
      </c>
      <c r="Y10" s="111"/>
      <c r="Z10" s="20" t="s">
        <v>42</v>
      </c>
      <c r="AA10" s="20" t="s">
        <v>42</v>
      </c>
      <c r="AB10" s="20" t="s">
        <v>42</v>
      </c>
      <c r="AC10" s="111"/>
      <c r="AD10" s="111" t="s">
        <v>2287</v>
      </c>
    </row>
    <row r="11" spans="1:76" s="2" customFormat="1" ht="17.25">
      <c r="A11" s="68"/>
      <c r="B11" s="68"/>
      <c r="C11" s="68"/>
      <c r="D11" s="68"/>
      <c r="E11" s="68"/>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row>
    <row r="12" spans="1:76" s="2" customFormat="1" ht="17.25">
      <c r="A12" s="67"/>
      <c r="B12" s="67"/>
      <c r="C12" s="67"/>
      <c r="D12" s="67"/>
      <c r="E12" s="67"/>
      <c r="F12" s="67"/>
      <c r="G12" s="67"/>
      <c r="H12" s="67"/>
      <c r="I12" s="67"/>
      <c r="J12" s="67"/>
      <c r="K12" s="67"/>
      <c r="L12" s="67"/>
      <c r="M12" s="67"/>
      <c r="N12" s="67"/>
      <c r="O12" s="67"/>
      <c r="P12" s="67"/>
      <c r="Q12" s="67"/>
      <c r="R12" s="67"/>
      <c r="S12" s="67"/>
      <c r="T12" s="67"/>
      <c r="U12" s="67"/>
      <c r="V12" s="67"/>
      <c r="W12" s="67"/>
      <c r="X12" s="67"/>
      <c r="Y12" s="67"/>
      <c r="Z12" s="67"/>
      <c r="AA12" s="67"/>
      <c r="AB12" s="67"/>
      <c r="AC12" s="67"/>
      <c r="AD12" s="67"/>
    </row>
    <row r="13" spans="1:76" s="2" customFormat="1" ht="17.25">
      <c r="A13" s="67"/>
      <c r="B13" s="67"/>
      <c r="C13" s="67"/>
      <c r="D13" s="67"/>
      <c r="E13" s="67"/>
      <c r="F13" s="67"/>
      <c r="G13" s="67"/>
      <c r="H13" s="67"/>
      <c r="I13" s="67"/>
      <c r="J13" s="273"/>
      <c r="K13" s="277" t="s">
        <v>2683</v>
      </c>
      <c r="L13" s="243" t="s">
        <v>2686</v>
      </c>
      <c r="M13" s="243" t="s">
        <v>1926</v>
      </c>
      <c r="N13" s="243" t="s">
        <v>2672</v>
      </c>
      <c r="O13" s="243" t="s">
        <v>2677</v>
      </c>
      <c r="P13" s="233">
        <f>R13</f>
        <v>10</v>
      </c>
      <c r="Q13" s="67"/>
      <c r="R13" s="233">
        <f>SUM(R3:R12)</f>
        <v>10</v>
      </c>
      <c r="S13" s="67"/>
      <c r="T13" s="67"/>
      <c r="U13" s="67"/>
      <c r="V13" s="67"/>
      <c r="W13" s="67"/>
      <c r="X13" s="67"/>
      <c r="Y13" s="67"/>
      <c r="Z13" s="67"/>
      <c r="AA13" s="67"/>
      <c r="AB13" s="67"/>
      <c r="AC13" s="67"/>
      <c r="AD13" s="67"/>
    </row>
    <row r="14" spans="1:76" s="2" customFormat="1" ht="17.25">
      <c r="A14" s="67"/>
      <c r="B14" s="67"/>
      <c r="C14" s="67"/>
      <c r="D14" s="67"/>
      <c r="E14" s="67"/>
      <c r="F14" s="67"/>
      <c r="G14" s="67"/>
      <c r="H14" s="67"/>
      <c r="I14" s="67"/>
      <c r="J14" s="273"/>
      <c r="K14" s="277" t="s">
        <v>2684</v>
      </c>
      <c r="L14" s="145">
        <v>2</v>
      </c>
      <c r="M14" s="145">
        <v>1</v>
      </c>
      <c r="N14" s="145">
        <v>4</v>
      </c>
      <c r="O14" s="145">
        <v>3</v>
      </c>
      <c r="P14" s="145">
        <f>L14+M14+N14+O14</f>
        <v>10</v>
      </c>
      <c r="Q14" s="67"/>
      <c r="R14" s="67"/>
      <c r="S14" s="67"/>
      <c r="T14" s="67"/>
      <c r="U14" s="67"/>
      <c r="V14" s="67"/>
      <c r="W14" s="67"/>
      <c r="X14" s="67"/>
      <c r="Y14" s="67"/>
      <c r="Z14" s="67"/>
      <c r="AA14" s="67"/>
      <c r="AB14" s="67"/>
      <c r="AC14" s="67"/>
      <c r="AD14" s="67"/>
    </row>
    <row r="15" spans="1:76" s="2" customFormat="1" ht="17.25">
      <c r="A15" s="67"/>
      <c r="B15" s="67"/>
      <c r="C15" s="67"/>
      <c r="D15" s="67"/>
      <c r="E15" s="67"/>
      <c r="F15" s="67"/>
      <c r="G15" s="67"/>
      <c r="H15" s="67"/>
      <c r="I15" s="67"/>
      <c r="J15" s="274"/>
      <c r="K15" s="277" t="s">
        <v>2685</v>
      </c>
      <c r="L15" s="242">
        <f>L14/P13</f>
        <v>0.2</v>
      </c>
      <c r="M15" s="242">
        <f>M14/P13</f>
        <v>0.1</v>
      </c>
      <c r="N15" s="242">
        <f>N14/P13</f>
        <v>0.4</v>
      </c>
      <c r="O15" s="242">
        <f>O14/P13</f>
        <v>0.3</v>
      </c>
      <c r="P15" s="276">
        <f>L15+M15+N15+O15</f>
        <v>1</v>
      </c>
      <c r="Q15" s="67"/>
      <c r="R15" s="67"/>
      <c r="S15" s="67"/>
      <c r="T15" s="67"/>
      <c r="U15" s="67"/>
      <c r="V15" s="67"/>
      <c r="W15" s="67"/>
      <c r="X15" s="67"/>
      <c r="Y15" s="67"/>
      <c r="Z15" s="67"/>
      <c r="AA15" s="67"/>
      <c r="AB15" s="67"/>
      <c r="AC15" s="67"/>
      <c r="AD15" s="67"/>
    </row>
    <row r="16" spans="1:76" s="2" customFormat="1" ht="17.25">
      <c r="A16" s="67"/>
      <c r="B16" s="67"/>
      <c r="C16" s="67"/>
      <c r="D16" s="67"/>
      <c r="E16" s="67"/>
      <c r="F16" s="67"/>
      <c r="G16" s="67"/>
      <c r="H16" s="67"/>
      <c r="I16" s="67"/>
      <c r="J16" s="222"/>
      <c r="K16" s="224"/>
      <c r="L16" s="275"/>
      <c r="M16" s="224"/>
      <c r="N16" s="222"/>
      <c r="O16" s="224"/>
      <c r="P16" s="275"/>
      <c r="Q16" s="67"/>
      <c r="R16" s="67"/>
      <c r="S16" s="67"/>
      <c r="T16" s="67"/>
      <c r="U16" s="67"/>
      <c r="V16" s="67"/>
      <c r="W16" s="67"/>
      <c r="X16" s="67"/>
      <c r="Y16" s="67"/>
      <c r="Z16" s="67"/>
      <c r="AA16" s="67"/>
      <c r="AB16" s="67"/>
      <c r="AC16" s="67"/>
      <c r="AD16" s="67"/>
    </row>
    <row r="17" spans="1:30" s="2" customFormat="1" ht="17.25">
      <c r="A17" s="67"/>
      <c r="B17" s="67"/>
      <c r="C17" s="67"/>
      <c r="D17" s="67"/>
      <c r="E17" s="67"/>
      <c r="F17" s="67"/>
      <c r="G17" s="67"/>
      <c r="H17" s="67"/>
      <c r="I17" s="67"/>
      <c r="J17" s="222"/>
      <c r="K17" s="224"/>
      <c r="L17" s="275"/>
      <c r="M17" s="224"/>
      <c r="N17" s="222"/>
      <c r="O17" s="224"/>
      <c r="P17" s="275"/>
      <c r="Q17" s="67"/>
      <c r="R17" s="67"/>
      <c r="S17" s="67"/>
      <c r="T17" s="67"/>
      <c r="U17" s="67"/>
      <c r="V17" s="67"/>
      <c r="W17" s="67"/>
      <c r="X17" s="67"/>
      <c r="Y17" s="67"/>
      <c r="Z17" s="67"/>
      <c r="AA17" s="67"/>
      <c r="AB17" s="67"/>
      <c r="AC17" s="67"/>
      <c r="AD17" s="67"/>
    </row>
    <row r="18" spans="1:30" s="2" customFormat="1">
      <c r="J18" s="6"/>
      <c r="K18" s="46"/>
      <c r="L18" s="61"/>
      <c r="M18" s="46"/>
      <c r="N18" s="6"/>
      <c r="O18" s="46"/>
      <c r="P18" s="61"/>
    </row>
    <row r="19" spans="1:30" s="2" customFormat="1">
      <c r="J19" s="6"/>
      <c r="K19" s="46"/>
      <c r="L19" s="61"/>
      <c r="M19" s="46"/>
      <c r="N19" s="6"/>
      <c r="O19" s="46"/>
      <c r="P19" s="61"/>
    </row>
    <row r="20" spans="1:30" s="2" customFormat="1">
      <c r="J20" s="46"/>
      <c r="K20" s="46"/>
      <c r="L20" s="46"/>
      <c r="M20" s="46"/>
      <c r="N20" s="46"/>
      <c r="O20" s="46"/>
      <c r="P20" s="46"/>
    </row>
  </sheetData>
  <mergeCells count="7">
    <mergeCell ref="AD1:AD2"/>
    <mergeCell ref="A1:I1"/>
    <mergeCell ref="J1:L1"/>
    <mergeCell ref="M1:V1"/>
    <mergeCell ref="W1:Y1"/>
    <mergeCell ref="Z1:AB1"/>
    <mergeCell ref="AC1:AC2"/>
  </mergeCells>
  <dataValidations count="2">
    <dataValidation type="list" allowBlank="1" showErrorMessage="1" sqref="Z2" xr:uid="{00000000-0002-0000-0C00-000000000000}">
      <formula1>#REF!</formula1>
    </dataValidation>
    <dataValidation type="list" allowBlank="1" showErrorMessage="1" sqref="W3:W7 Z4:Z7 T4:T7 C3:C7 E3:E7 K3:K7 O3:O7" xr:uid="{00000000-0002-0000-0C00-000001000000}">
      <formula1>#REF!</formula1>
    </dataValidation>
  </dataValidations>
  <hyperlinks>
    <hyperlink ref="F3" r:id="rId1" xr:uid="{00000000-0004-0000-0C00-000000000000}"/>
    <hyperlink ref="F4" r:id="rId2" xr:uid="{00000000-0004-0000-0C00-000001000000}"/>
    <hyperlink ref="F5" r:id="rId3" xr:uid="{00000000-0004-0000-0C00-000002000000}"/>
    <hyperlink ref="F6" r:id="rId4" xr:uid="{00000000-0004-0000-0C00-000003000000}"/>
    <hyperlink ref="D7" r:id="rId5" xr:uid="{00000000-0004-0000-0C00-000004000000}"/>
    <hyperlink ref="F7" r:id="rId6" xr:uid="{00000000-0004-0000-0C00-000005000000}"/>
    <hyperlink ref="F9" r:id="rId7" xr:uid="{00000000-0004-0000-0C00-000006000000}"/>
    <hyperlink ref="F8" r:id="rId8" xr:uid="{00000000-0004-0000-0C00-000007000000}"/>
  </hyperlinks>
  <pageMargins left="0.7" right="0.7" top="0.75" bottom="0.75" header="0.3" footer="0.3"/>
  <legacyDrawing r:id="rId9"/>
  <extLst>
    <ext xmlns:x14="http://schemas.microsoft.com/office/spreadsheetml/2009/9/main" uri="{CCE6A557-97BC-4b89-ADB6-D9C93CAAB3DF}">
      <x14:dataValidations xmlns:xm="http://schemas.microsoft.com/office/excel/2006/main" count="1">
        <x14:dataValidation type="list" allowBlank="1" showErrorMessage="1" xr:uid="{00000000-0002-0000-0C00-000008000000}">
          <x14:formula1>
            <xm:f>'C:\Users\Nidia\Documents\Respaldo Tío\Educiac\USAID\ONDA\[Estados_Nydia.xlsx]Variables '!#REF!</xm:f>
          </x14:formula1>
          <xm:sqref>E10</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X10"/>
  <sheetViews>
    <sheetView zoomScale="70" zoomScaleNormal="70" workbookViewId="0">
      <selection activeCell="B5" sqref="B5"/>
    </sheetView>
  </sheetViews>
  <sheetFormatPr baseColWidth="10" defaultRowHeight="15"/>
  <cols>
    <col min="1" max="1" width="0.140625" customWidth="1"/>
    <col min="2" max="2" width="15.85546875" bestFit="1" customWidth="1"/>
    <col min="6" max="6" width="22" customWidth="1"/>
    <col min="9" max="9" width="18.7109375" customWidth="1"/>
    <col min="13" max="13" width="43.28515625" customWidth="1"/>
    <col min="14" max="15" width="11.5703125" bestFit="1" customWidth="1"/>
    <col min="16" max="16" width="14.42578125" customWidth="1"/>
    <col min="17" max="17" width="16.28515625" customWidth="1"/>
    <col min="18" max="18" width="15.42578125" customWidth="1"/>
    <col min="19" max="19" width="11.5703125" bestFit="1" customWidth="1"/>
    <col min="21" max="21" width="18.7109375" customWidth="1"/>
  </cols>
  <sheetData>
    <row r="1" spans="1:76" s="93" customFormat="1" ht="37.5" customHeight="1">
      <c r="A1" s="430" t="s">
        <v>1</v>
      </c>
      <c r="B1" s="431"/>
      <c r="C1" s="431"/>
      <c r="D1" s="431"/>
      <c r="E1" s="431"/>
      <c r="F1" s="431"/>
      <c r="G1" s="431"/>
      <c r="H1" s="431"/>
      <c r="I1" s="431"/>
      <c r="J1" s="430" t="s">
        <v>6</v>
      </c>
      <c r="K1" s="431"/>
      <c r="L1" s="431"/>
      <c r="M1" s="430" t="s">
        <v>7</v>
      </c>
      <c r="N1" s="431"/>
      <c r="O1" s="431"/>
      <c r="P1" s="431"/>
      <c r="Q1" s="431"/>
      <c r="R1" s="431"/>
      <c r="S1" s="431"/>
      <c r="T1" s="431"/>
      <c r="U1" s="431"/>
      <c r="V1" s="431"/>
      <c r="W1" s="430" t="s">
        <v>8</v>
      </c>
      <c r="X1" s="431"/>
      <c r="Y1" s="431"/>
      <c r="Z1" s="430" t="s">
        <v>9</v>
      </c>
      <c r="AA1" s="431"/>
      <c r="AB1" s="431"/>
      <c r="AC1" s="428" t="s">
        <v>10</v>
      </c>
      <c r="AD1" s="428" t="s">
        <v>4</v>
      </c>
      <c r="AE1" s="98"/>
      <c r="AF1" s="98"/>
      <c r="AG1" s="98"/>
      <c r="AH1" s="98"/>
      <c r="AI1" s="98"/>
      <c r="AJ1" s="98"/>
      <c r="AK1" s="98"/>
      <c r="AL1" s="98"/>
      <c r="AM1" s="98"/>
      <c r="AN1" s="98"/>
      <c r="AO1" s="98"/>
      <c r="AP1" s="98"/>
      <c r="AQ1" s="98"/>
      <c r="AR1" s="98"/>
      <c r="AS1" s="98"/>
      <c r="AT1" s="98"/>
      <c r="AU1" s="98"/>
      <c r="AV1" s="98"/>
      <c r="AW1" s="98"/>
      <c r="AX1" s="98"/>
      <c r="AY1" s="98"/>
      <c r="AZ1" s="98"/>
      <c r="BA1" s="98"/>
      <c r="BB1" s="98"/>
      <c r="BC1" s="98"/>
      <c r="BD1" s="98"/>
      <c r="BE1" s="98"/>
      <c r="BF1" s="98"/>
      <c r="BG1" s="98"/>
      <c r="BH1" s="98"/>
      <c r="BI1" s="98"/>
      <c r="BJ1" s="98"/>
      <c r="BK1" s="98"/>
      <c r="BL1" s="98"/>
      <c r="BM1" s="98"/>
      <c r="BN1" s="98"/>
      <c r="BO1" s="98"/>
      <c r="BP1" s="98"/>
      <c r="BQ1" s="98"/>
      <c r="BR1" s="98"/>
      <c r="BS1" s="98"/>
      <c r="BT1" s="98"/>
      <c r="BU1" s="98"/>
      <c r="BV1" s="98"/>
      <c r="BW1" s="98"/>
      <c r="BX1" s="98"/>
    </row>
    <row r="2" spans="1:76" s="93" customFormat="1" ht="87.75" customHeight="1">
      <c r="A2" s="100" t="s">
        <v>0</v>
      </c>
      <c r="B2" s="100" t="s">
        <v>2</v>
      </c>
      <c r="C2" s="100" t="s">
        <v>11</v>
      </c>
      <c r="D2" s="100" t="s">
        <v>12</v>
      </c>
      <c r="E2" s="100" t="s">
        <v>13</v>
      </c>
      <c r="F2" s="100" t="s">
        <v>14</v>
      </c>
      <c r="G2" s="100" t="s">
        <v>15</v>
      </c>
      <c r="H2" s="100" t="s">
        <v>16</v>
      </c>
      <c r="I2" s="100" t="s">
        <v>17</v>
      </c>
      <c r="J2" s="100" t="s">
        <v>3</v>
      </c>
      <c r="K2" s="100" t="s">
        <v>18</v>
      </c>
      <c r="L2" s="100" t="s">
        <v>19</v>
      </c>
      <c r="M2" s="100" t="s">
        <v>20</v>
      </c>
      <c r="N2" s="100" t="s">
        <v>21</v>
      </c>
      <c r="O2" s="100" t="s">
        <v>22</v>
      </c>
      <c r="P2" s="100" t="s">
        <v>23</v>
      </c>
      <c r="Q2" s="100" t="s">
        <v>24</v>
      </c>
      <c r="R2" s="100" t="s">
        <v>25</v>
      </c>
      <c r="S2" s="100" t="s">
        <v>26</v>
      </c>
      <c r="T2" s="100" t="s">
        <v>27</v>
      </c>
      <c r="U2" s="100" t="s">
        <v>28</v>
      </c>
      <c r="V2" s="100" t="s">
        <v>29</v>
      </c>
      <c r="W2" s="100" t="s">
        <v>1033</v>
      </c>
      <c r="X2" s="100" t="s">
        <v>30</v>
      </c>
      <c r="Y2" s="100" t="s">
        <v>31</v>
      </c>
      <c r="Z2" s="100" t="s">
        <v>32</v>
      </c>
      <c r="AA2" s="100" t="s">
        <v>33</v>
      </c>
      <c r="AB2" s="100" t="s">
        <v>34</v>
      </c>
      <c r="AC2" s="429"/>
      <c r="AD2" s="429"/>
      <c r="AE2" s="98"/>
      <c r="AF2" s="98"/>
      <c r="AG2" s="98"/>
      <c r="AH2" s="98"/>
      <c r="AI2" s="98"/>
      <c r="AJ2" s="98"/>
      <c r="AK2" s="98"/>
      <c r="AL2" s="98"/>
      <c r="AM2" s="98"/>
      <c r="AN2" s="98"/>
      <c r="AO2" s="98"/>
      <c r="AP2" s="98"/>
      <c r="AQ2" s="98"/>
      <c r="AR2" s="98"/>
      <c r="AS2" s="98"/>
      <c r="AT2" s="98"/>
      <c r="AU2" s="98"/>
      <c r="AV2" s="98"/>
      <c r="AW2" s="98"/>
      <c r="AX2" s="98"/>
      <c r="AY2" s="98"/>
      <c r="AZ2" s="98"/>
      <c r="BA2" s="98"/>
      <c r="BB2" s="98"/>
      <c r="BC2" s="98"/>
      <c r="BD2" s="98"/>
      <c r="BE2" s="98"/>
      <c r="BF2" s="98"/>
      <c r="BG2" s="98"/>
      <c r="BH2" s="98"/>
      <c r="BI2" s="98"/>
      <c r="BJ2" s="98"/>
      <c r="BK2" s="98"/>
      <c r="BL2" s="98"/>
      <c r="BM2" s="98"/>
      <c r="BN2" s="98"/>
      <c r="BO2" s="98"/>
      <c r="BP2" s="98"/>
      <c r="BQ2" s="98"/>
      <c r="BR2" s="98"/>
      <c r="BS2" s="98"/>
      <c r="BT2" s="98"/>
      <c r="BU2" s="98"/>
      <c r="BV2" s="98"/>
      <c r="BW2" s="98"/>
      <c r="BX2" s="98"/>
    </row>
    <row r="3" spans="1:76" s="2" customFormat="1" ht="129.75" customHeight="1">
      <c r="A3" s="281">
        <v>17</v>
      </c>
      <c r="B3" s="136">
        <v>43364</v>
      </c>
      <c r="C3" s="254" t="s">
        <v>35</v>
      </c>
      <c r="D3" s="25" t="s">
        <v>144</v>
      </c>
      <c r="E3" s="25" t="s">
        <v>285</v>
      </c>
      <c r="F3" s="255" t="s">
        <v>286</v>
      </c>
      <c r="G3" s="25" t="s">
        <v>152</v>
      </c>
      <c r="H3" s="25" t="s">
        <v>287</v>
      </c>
      <c r="I3" s="25" t="s">
        <v>288</v>
      </c>
      <c r="J3" s="25" t="s">
        <v>289</v>
      </c>
      <c r="K3" s="25" t="s">
        <v>77</v>
      </c>
      <c r="L3" s="25" t="s">
        <v>290</v>
      </c>
      <c r="M3" s="25" t="s">
        <v>291</v>
      </c>
      <c r="N3" s="25" t="s">
        <v>292</v>
      </c>
      <c r="O3" s="25" t="s">
        <v>55</v>
      </c>
      <c r="P3" s="25" t="s">
        <v>293</v>
      </c>
      <c r="Q3" s="25" t="s">
        <v>294</v>
      </c>
      <c r="R3" s="25">
        <v>25</v>
      </c>
      <c r="S3" s="25" t="s">
        <v>41</v>
      </c>
      <c r="T3" s="282" t="s">
        <v>42</v>
      </c>
      <c r="U3" s="283" t="s">
        <v>43</v>
      </c>
      <c r="V3" s="283" t="s">
        <v>268</v>
      </c>
      <c r="W3" s="283"/>
      <c r="X3" s="283"/>
      <c r="Y3" s="283"/>
      <c r="Z3" s="283" t="s">
        <v>61</v>
      </c>
      <c r="AA3" s="283"/>
      <c r="AB3" s="283"/>
      <c r="AC3" s="283" t="s">
        <v>295</v>
      </c>
      <c r="AD3" s="283"/>
    </row>
    <row r="4" spans="1:76" s="2" customFormat="1" ht="86.25" customHeight="1">
      <c r="A4" s="281">
        <v>40</v>
      </c>
      <c r="B4" s="284">
        <v>43444</v>
      </c>
      <c r="C4" s="254" t="s">
        <v>182</v>
      </c>
      <c r="D4" s="25" t="s">
        <v>548</v>
      </c>
      <c r="E4" s="25" t="s">
        <v>59</v>
      </c>
      <c r="F4" s="255" t="s">
        <v>549</v>
      </c>
      <c r="G4" s="25" t="s">
        <v>148</v>
      </c>
      <c r="H4" s="25" t="s">
        <v>550</v>
      </c>
      <c r="I4" s="25" t="s">
        <v>551</v>
      </c>
      <c r="J4" s="25" t="s">
        <v>289</v>
      </c>
      <c r="K4" s="25" t="s">
        <v>77</v>
      </c>
      <c r="L4" s="25" t="s">
        <v>552</v>
      </c>
      <c r="M4" s="25" t="s">
        <v>553</v>
      </c>
      <c r="N4" s="25" t="s">
        <v>137</v>
      </c>
      <c r="O4" s="25" t="s">
        <v>55</v>
      </c>
      <c r="P4" s="25" t="s">
        <v>554</v>
      </c>
      <c r="Q4" s="25" t="s">
        <v>533</v>
      </c>
      <c r="R4" s="25">
        <v>3</v>
      </c>
      <c r="S4" s="25" t="s">
        <v>137</v>
      </c>
      <c r="T4" s="282" t="s">
        <v>59</v>
      </c>
      <c r="U4" s="283" t="s">
        <v>555</v>
      </c>
      <c r="V4" s="283" t="s">
        <v>533</v>
      </c>
      <c r="W4" s="283" t="s">
        <v>151</v>
      </c>
      <c r="X4" s="283" t="s">
        <v>556</v>
      </c>
      <c r="Y4" s="283"/>
      <c r="Z4" s="285" t="s">
        <v>61</v>
      </c>
      <c r="AA4" s="283"/>
      <c r="AB4" s="283"/>
      <c r="AC4" s="283"/>
      <c r="AD4" s="283"/>
    </row>
    <row r="5" spans="1:76" s="2" customFormat="1" ht="78" customHeight="1">
      <c r="A5" s="286">
        <v>52</v>
      </c>
      <c r="B5" s="284">
        <v>43585</v>
      </c>
      <c r="C5" s="287" t="s">
        <v>35</v>
      </c>
      <c r="D5" s="138" t="s">
        <v>45</v>
      </c>
      <c r="E5" s="138" t="s">
        <v>37</v>
      </c>
      <c r="F5" s="288" t="s">
        <v>701</v>
      </c>
      <c r="G5" s="138" t="s">
        <v>37</v>
      </c>
      <c r="H5" s="138" t="s">
        <v>702</v>
      </c>
      <c r="I5" s="138" t="s">
        <v>703</v>
      </c>
      <c r="J5" s="138" t="s">
        <v>704</v>
      </c>
      <c r="K5" s="138" t="s">
        <v>77</v>
      </c>
      <c r="L5" s="138" t="s">
        <v>705</v>
      </c>
      <c r="M5" s="138" t="s">
        <v>706</v>
      </c>
      <c r="N5" s="138" t="s">
        <v>707</v>
      </c>
      <c r="O5" s="138" t="s">
        <v>218</v>
      </c>
      <c r="P5" s="138" t="s">
        <v>674</v>
      </c>
      <c r="Q5" s="138" t="s">
        <v>708</v>
      </c>
      <c r="R5" s="138">
        <v>1</v>
      </c>
      <c r="S5" s="138" t="s">
        <v>709</v>
      </c>
      <c r="T5" s="289" t="s">
        <v>59</v>
      </c>
      <c r="U5" s="290" t="s">
        <v>710</v>
      </c>
      <c r="V5" s="290" t="s">
        <v>533</v>
      </c>
      <c r="W5" s="290" t="s">
        <v>151</v>
      </c>
      <c r="X5" s="290" t="s">
        <v>711</v>
      </c>
      <c r="Y5" s="290" t="s">
        <v>436</v>
      </c>
      <c r="Z5" s="291" t="s">
        <v>61</v>
      </c>
      <c r="AA5" s="290" t="s">
        <v>712</v>
      </c>
      <c r="AB5" s="290"/>
      <c r="AC5" s="290"/>
      <c r="AD5" s="290"/>
    </row>
    <row r="6" spans="1:76" s="2" customFormat="1" ht="130.5" customHeight="1">
      <c r="A6" s="25"/>
      <c r="B6" s="136">
        <v>43811</v>
      </c>
      <c r="C6" s="25" t="s">
        <v>2565</v>
      </c>
      <c r="D6" s="25" t="s">
        <v>45</v>
      </c>
      <c r="E6" s="25" t="s">
        <v>37</v>
      </c>
      <c r="F6" s="137" t="s">
        <v>2566</v>
      </c>
      <c r="G6" s="25" t="s">
        <v>2567</v>
      </c>
      <c r="H6" s="25" t="s">
        <v>2568</v>
      </c>
      <c r="I6" s="25"/>
      <c r="J6" s="25" t="s">
        <v>2567</v>
      </c>
      <c r="K6" s="25" t="s">
        <v>77</v>
      </c>
      <c r="L6" s="25" t="s">
        <v>2569</v>
      </c>
      <c r="M6" s="138" t="s">
        <v>2570</v>
      </c>
      <c r="N6" s="138" t="s">
        <v>2571</v>
      </c>
      <c r="O6" s="138" t="s">
        <v>175</v>
      </c>
      <c r="P6" s="138" t="s">
        <v>2572</v>
      </c>
      <c r="Q6" s="138" t="s">
        <v>2573</v>
      </c>
      <c r="R6" s="25">
        <v>24</v>
      </c>
      <c r="S6" s="25">
        <v>25</v>
      </c>
      <c r="T6" s="25" t="s">
        <v>2574</v>
      </c>
      <c r="U6" s="25" t="s">
        <v>2575</v>
      </c>
      <c r="V6" s="25" t="s">
        <v>533</v>
      </c>
      <c r="W6" s="25" t="s">
        <v>151</v>
      </c>
      <c r="X6" s="25" t="s">
        <v>2576</v>
      </c>
      <c r="Y6" s="25"/>
      <c r="Z6" s="25"/>
      <c r="AA6" s="25"/>
      <c r="AB6" s="25"/>
      <c r="AC6" s="25"/>
      <c r="AD6" s="25"/>
    </row>
    <row r="7" spans="1:76" s="2" customFormat="1" ht="34.5">
      <c r="A7" s="292"/>
      <c r="B7" s="292"/>
      <c r="C7" s="292"/>
      <c r="D7" s="292"/>
      <c r="E7" s="292"/>
      <c r="F7" s="292"/>
      <c r="G7" s="292"/>
      <c r="H7" s="292"/>
      <c r="I7" s="292"/>
      <c r="J7" s="292"/>
      <c r="K7" s="292"/>
      <c r="L7" s="292"/>
      <c r="M7" s="277" t="s">
        <v>2683</v>
      </c>
      <c r="N7" s="259" t="s">
        <v>2564</v>
      </c>
      <c r="O7" s="259" t="s">
        <v>2577</v>
      </c>
      <c r="P7" s="259" t="s">
        <v>2578</v>
      </c>
      <c r="Q7" s="257">
        <f>SUM(R3:R6)</f>
        <v>53</v>
      </c>
      <c r="R7" s="292"/>
      <c r="S7" s="292"/>
      <c r="T7" s="292"/>
      <c r="U7" s="292"/>
      <c r="V7" s="292"/>
      <c r="W7" s="292"/>
      <c r="X7" s="292"/>
      <c r="Y7" s="292"/>
      <c r="Z7" s="292"/>
      <c r="AA7" s="292"/>
      <c r="AB7" s="292"/>
      <c r="AC7" s="292"/>
      <c r="AD7" s="67"/>
    </row>
    <row r="8" spans="1:76" s="2" customFormat="1" ht="17.25">
      <c r="A8" s="292"/>
      <c r="B8" s="292"/>
      <c r="C8" s="292"/>
      <c r="D8" s="292"/>
      <c r="E8" s="292"/>
      <c r="F8" s="292"/>
      <c r="G8" s="292"/>
      <c r="H8" s="292"/>
      <c r="I8" s="292"/>
      <c r="J8" s="292"/>
      <c r="K8" s="292"/>
      <c r="L8" s="292"/>
      <c r="M8" s="270" t="s">
        <v>2684</v>
      </c>
      <c r="N8" s="16">
        <v>28</v>
      </c>
      <c r="O8" s="16">
        <v>1</v>
      </c>
      <c r="P8" s="16">
        <v>24</v>
      </c>
      <c r="Q8" s="16">
        <f>SUM(N8:P8)</f>
        <v>53</v>
      </c>
      <c r="R8" s="292"/>
      <c r="S8" s="292"/>
      <c r="T8" s="292"/>
      <c r="U8" s="292"/>
      <c r="V8" s="292"/>
      <c r="W8" s="292"/>
      <c r="X8" s="292"/>
      <c r="Y8" s="292"/>
      <c r="Z8" s="292"/>
      <c r="AA8" s="292"/>
      <c r="AB8" s="292"/>
      <c r="AC8" s="292"/>
      <c r="AD8" s="67"/>
    </row>
    <row r="9" spans="1:76" s="2" customFormat="1" ht="17.25">
      <c r="A9" s="67"/>
      <c r="B9" s="67"/>
      <c r="C9" s="67"/>
      <c r="D9" s="67"/>
      <c r="E9" s="67"/>
      <c r="F9" s="67"/>
      <c r="G9" s="67"/>
      <c r="H9" s="67"/>
      <c r="I9" s="67"/>
      <c r="J9" s="67"/>
      <c r="K9" s="67"/>
      <c r="L9" s="67"/>
      <c r="M9" s="270" t="s">
        <v>2685</v>
      </c>
      <c r="N9" s="258">
        <f>N8/Q8</f>
        <v>0.52830188679245282</v>
      </c>
      <c r="O9" s="258">
        <f>O8/Q8</f>
        <v>1.8867924528301886E-2</v>
      </c>
      <c r="P9" s="258">
        <f>P8/Q8</f>
        <v>0.45283018867924529</v>
      </c>
      <c r="Q9" s="271">
        <f>SUM(N9:P9)</f>
        <v>1</v>
      </c>
      <c r="R9" s="67"/>
      <c r="S9" s="67"/>
      <c r="T9" s="67"/>
      <c r="U9" s="67"/>
      <c r="V9" s="67"/>
      <c r="W9" s="67"/>
      <c r="X9" s="67"/>
      <c r="Y9" s="67"/>
      <c r="Z9" s="67"/>
      <c r="AA9" s="67"/>
      <c r="AB9" s="67"/>
      <c r="AC9" s="67"/>
      <c r="AD9" s="67"/>
    </row>
    <row r="10" spans="1:76" ht="17.25">
      <c r="A10" s="67"/>
      <c r="B10" s="67"/>
      <c r="C10" s="67"/>
      <c r="D10" s="67"/>
      <c r="E10" s="67"/>
      <c r="F10" s="67"/>
      <c r="G10" s="67"/>
      <c r="H10" s="67"/>
      <c r="I10" s="67"/>
      <c r="J10" s="67"/>
      <c r="K10" s="67"/>
      <c r="L10" s="67"/>
      <c r="M10" s="67"/>
      <c r="N10" s="67"/>
      <c r="O10" s="67"/>
      <c r="P10" s="67"/>
      <c r="Q10" s="67"/>
      <c r="R10" s="67"/>
      <c r="S10" s="67"/>
      <c r="T10" s="67"/>
      <c r="U10" s="67"/>
      <c r="V10" s="67"/>
      <c r="W10" s="67"/>
      <c r="X10" s="67"/>
      <c r="Y10" s="67"/>
      <c r="Z10" s="67"/>
      <c r="AA10" s="67"/>
      <c r="AB10" s="67"/>
      <c r="AC10" s="67"/>
      <c r="AD10" s="67"/>
    </row>
  </sheetData>
  <mergeCells count="7">
    <mergeCell ref="AD1:AD2"/>
    <mergeCell ref="A1:I1"/>
    <mergeCell ref="J1:L1"/>
    <mergeCell ref="M1:V1"/>
    <mergeCell ref="W1:Y1"/>
    <mergeCell ref="Z1:AB1"/>
    <mergeCell ref="AC1:AC2"/>
  </mergeCells>
  <dataValidations count="1">
    <dataValidation type="list" allowBlank="1" showErrorMessage="1" sqref="Z2" xr:uid="{00000000-0002-0000-0D00-000000000000}">
      <formula1>#REF!</formula1>
    </dataValidation>
  </dataValidations>
  <hyperlinks>
    <hyperlink ref="F3" r:id="rId1" xr:uid="{00000000-0004-0000-0D00-000000000000}"/>
    <hyperlink ref="F4" r:id="rId2" xr:uid="{00000000-0004-0000-0D00-000001000000}"/>
    <hyperlink ref="F5" r:id="rId3" xr:uid="{00000000-0004-0000-0D00-000002000000}"/>
    <hyperlink ref="F6" r:id="rId4" xr:uid="{00000000-0004-0000-0D00-000003000000}"/>
  </hyperlinks>
  <pageMargins left="0.7" right="0.7" top="0.75" bottom="0.75" header="0.3" footer="0.3"/>
  <legacyDrawing r:id="rId5"/>
  <extLst>
    <ext xmlns:x14="http://schemas.microsoft.com/office/spreadsheetml/2009/9/main" uri="{CCE6A557-97BC-4b89-ADB6-D9C93CAAB3DF}">
      <x14:dataValidations xmlns:xm="http://schemas.microsoft.com/office/excel/2006/main" count="1">
        <x14:dataValidation type="list" allowBlank="1" showErrorMessage="1" xr:uid="{00000000-0002-0000-0D00-000001000000}">
          <x14:formula1>
            <xm:f>'C:\Users\Nidia\Documents\Respaldo Tío\Educiac\USAID\ONDA\[Matriz Monitoreo de Medios DA_GA.xlsx]Variables '!#REF!</xm:f>
          </x14:formula1>
          <xm:sqref>Z4:Z5 W3:W6 O3:O6 K3:K6 C3:C5 T4:T5 E4:E5</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X18"/>
  <sheetViews>
    <sheetView topLeftCell="B1" zoomScale="60" zoomScaleNormal="60" workbookViewId="0">
      <selection activeCell="N23" sqref="N23"/>
    </sheetView>
  </sheetViews>
  <sheetFormatPr baseColWidth="10" defaultRowHeight="15"/>
  <cols>
    <col min="1" max="1" width="11.42578125" hidden="1" customWidth="1"/>
    <col min="2" max="2" width="14.28515625" customWidth="1"/>
    <col min="6" max="6" width="36.42578125" customWidth="1"/>
    <col min="12" max="12" width="20" customWidth="1"/>
    <col min="13" max="13" width="43.5703125" customWidth="1"/>
    <col min="14" max="14" width="37.42578125" customWidth="1"/>
    <col min="15" max="15" width="36.7109375" customWidth="1"/>
    <col min="16" max="16" width="14.7109375" customWidth="1"/>
    <col min="17" max="17" width="26" customWidth="1"/>
    <col min="26" max="26" width="13.85546875" customWidth="1"/>
  </cols>
  <sheetData>
    <row r="1" spans="1:76" s="93" customFormat="1" ht="37.5" customHeight="1">
      <c r="A1" s="430" t="s">
        <v>1</v>
      </c>
      <c r="B1" s="431"/>
      <c r="C1" s="431"/>
      <c r="D1" s="431"/>
      <c r="E1" s="431"/>
      <c r="F1" s="431"/>
      <c r="G1" s="431"/>
      <c r="H1" s="431"/>
      <c r="I1" s="431"/>
      <c r="J1" s="430" t="s">
        <v>6</v>
      </c>
      <c r="K1" s="431"/>
      <c r="L1" s="431"/>
      <c r="M1" s="430" t="s">
        <v>7</v>
      </c>
      <c r="N1" s="431"/>
      <c r="O1" s="431"/>
      <c r="P1" s="431"/>
      <c r="Q1" s="431"/>
      <c r="R1" s="431"/>
      <c r="S1" s="431"/>
      <c r="T1" s="431"/>
      <c r="U1" s="431"/>
      <c r="V1" s="431"/>
      <c r="W1" s="430" t="s">
        <v>8</v>
      </c>
      <c r="X1" s="431"/>
      <c r="Y1" s="431"/>
      <c r="Z1" s="430" t="s">
        <v>9</v>
      </c>
      <c r="AA1" s="431"/>
      <c r="AB1" s="431"/>
      <c r="AC1" s="428" t="s">
        <v>10</v>
      </c>
      <c r="AD1" s="428" t="s">
        <v>4</v>
      </c>
      <c r="AE1" s="98"/>
      <c r="AF1" s="98"/>
      <c r="AG1" s="98"/>
      <c r="AH1" s="98"/>
      <c r="AI1" s="98"/>
      <c r="AJ1" s="98"/>
      <c r="AK1" s="98"/>
      <c r="AL1" s="98"/>
      <c r="AM1" s="98"/>
      <c r="AN1" s="98"/>
      <c r="AO1" s="98"/>
      <c r="AP1" s="98"/>
      <c r="AQ1" s="98"/>
      <c r="AR1" s="98"/>
      <c r="AS1" s="98"/>
      <c r="AT1" s="98"/>
      <c r="AU1" s="98"/>
      <c r="AV1" s="98"/>
      <c r="AW1" s="98"/>
      <c r="AX1" s="98"/>
      <c r="AY1" s="98"/>
      <c r="AZ1" s="98"/>
      <c r="BA1" s="98"/>
      <c r="BB1" s="98"/>
      <c r="BC1" s="98"/>
      <c r="BD1" s="98"/>
      <c r="BE1" s="98"/>
      <c r="BF1" s="98"/>
      <c r="BG1" s="98"/>
      <c r="BH1" s="98"/>
      <c r="BI1" s="98"/>
      <c r="BJ1" s="98"/>
      <c r="BK1" s="98"/>
      <c r="BL1" s="98"/>
      <c r="BM1" s="98"/>
      <c r="BN1" s="98"/>
      <c r="BO1" s="98"/>
      <c r="BP1" s="98"/>
      <c r="BQ1" s="98"/>
      <c r="BR1" s="98"/>
      <c r="BS1" s="98"/>
      <c r="BT1" s="98"/>
      <c r="BU1" s="98"/>
      <c r="BV1" s="98"/>
      <c r="BW1" s="98"/>
      <c r="BX1" s="98"/>
    </row>
    <row r="2" spans="1:76" s="93" customFormat="1" ht="123.75" customHeight="1">
      <c r="A2" s="100" t="s">
        <v>0</v>
      </c>
      <c r="B2" s="100" t="s">
        <v>2</v>
      </c>
      <c r="C2" s="100" t="s">
        <v>11</v>
      </c>
      <c r="D2" s="100" t="s">
        <v>12</v>
      </c>
      <c r="E2" s="100" t="s">
        <v>13</v>
      </c>
      <c r="F2" s="100" t="s">
        <v>14</v>
      </c>
      <c r="G2" s="100" t="s">
        <v>15</v>
      </c>
      <c r="H2" s="100" t="s">
        <v>16</v>
      </c>
      <c r="I2" s="100" t="s">
        <v>17</v>
      </c>
      <c r="J2" s="100" t="s">
        <v>3</v>
      </c>
      <c r="K2" s="100" t="s">
        <v>18</v>
      </c>
      <c r="L2" s="100" t="s">
        <v>19</v>
      </c>
      <c r="M2" s="100" t="s">
        <v>20</v>
      </c>
      <c r="N2" s="100" t="s">
        <v>21</v>
      </c>
      <c r="O2" s="100" t="s">
        <v>22</v>
      </c>
      <c r="P2" s="100" t="s">
        <v>23</v>
      </c>
      <c r="Q2" s="100" t="s">
        <v>24</v>
      </c>
      <c r="R2" s="100" t="s">
        <v>25</v>
      </c>
      <c r="S2" s="100" t="s">
        <v>26</v>
      </c>
      <c r="T2" s="100" t="s">
        <v>27</v>
      </c>
      <c r="U2" s="100" t="s">
        <v>28</v>
      </c>
      <c r="V2" s="100" t="s">
        <v>29</v>
      </c>
      <c r="W2" s="100" t="s">
        <v>1033</v>
      </c>
      <c r="X2" s="100" t="s">
        <v>30</v>
      </c>
      <c r="Y2" s="100" t="s">
        <v>31</v>
      </c>
      <c r="Z2" s="100" t="s">
        <v>32</v>
      </c>
      <c r="AA2" s="100" t="s">
        <v>33</v>
      </c>
      <c r="AB2" s="100" t="s">
        <v>34</v>
      </c>
      <c r="AC2" s="429"/>
      <c r="AD2" s="429"/>
      <c r="AE2" s="98"/>
      <c r="AF2" s="98"/>
      <c r="AG2" s="98"/>
      <c r="AH2" s="98"/>
      <c r="AI2" s="98"/>
      <c r="AJ2" s="98"/>
      <c r="AK2" s="98"/>
      <c r="AL2" s="98"/>
      <c r="AM2" s="98"/>
      <c r="AN2" s="98"/>
      <c r="AO2" s="98"/>
      <c r="AP2" s="98"/>
      <c r="AQ2" s="98"/>
      <c r="AR2" s="98"/>
      <c r="AS2" s="98"/>
      <c r="AT2" s="98"/>
      <c r="AU2" s="98"/>
      <c r="AV2" s="98"/>
      <c r="AW2" s="98"/>
      <c r="AX2" s="98"/>
      <c r="AY2" s="98"/>
      <c r="AZ2" s="98"/>
      <c r="BA2" s="98"/>
      <c r="BB2" s="98"/>
      <c r="BC2" s="98"/>
      <c r="BD2" s="98"/>
      <c r="BE2" s="98"/>
      <c r="BF2" s="98"/>
      <c r="BG2" s="98"/>
      <c r="BH2" s="98"/>
      <c r="BI2" s="98"/>
      <c r="BJ2" s="98"/>
      <c r="BK2" s="98"/>
      <c r="BL2" s="98"/>
      <c r="BM2" s="98"/>
      <c r="BN2" s="98"/>
      <c r="BO2" s="98"/>
      <c r="BP2" s="98"/>
      <c r="BQ2" s="98"/>
      <c r="BR2" s="98"/>
      <c r="BS2" s="98"/>
      <c r="BT2" s="98"/>
      <c r="BU2" s="98"/>
      <c r="BV2" s="98"/>
      <c r="BW2" s="98"/>
      <c r="BX2" s="98"/>
    </row>
    <row r="3" spans="1:76" s="93" customFormat="1" ht="22.5" customHeight="1">
      <c r="A3" s="101">
        <v>45</v>
      </c>
      <c r="B3" s="112">
        <v>43473</v>
      </c>
      <c r="C3" s="279" t="s">
        <v>334</v>
      </c>
      <c r="D3" s="111" t="s">
        <v>595</v>
      </c>
      <c r="E3" s="111" t="s">
        <v>59</v>
      </c>
      <c r="F3" s="116" t="s">
        <v>596</v>
      </c>
      <c r="G3" s="111" t="s">
        <v>148</v>
      </c>
      <c r="H3" s="111" t="s">
        <v>597</v>
      </c>
      <c r="I3" s="111" t="s">
        <v>493</v>
      </c>
      <c r="J3" s="111" t="s">
        <v>598</v>
      </c>
      <c r="K3" s="111" t="s">
        <v>345</v>
      </c>
      <c r="L3" s="111" t="s">
        <v>599</v>
      </c>
      <c r="M3" s="111" t="s">
        <v>600</v>
      </c>
      <c r="N3" s="111" t="s">
        <v>601</v>
      </c>
      <c r="O3" s="111" t="s">
        <v>76</v>
      </c>
      <c r="P3" s="111" t="s">
        <v>602</v>
      </c>
      <c r="Q3" s="111" t="s">
        <v>603</v>
      </c>
      <c r="R3" s="111">
        <v>2</v>
      </c>
      <c r="S3" s="111" t="s">
        <v>604</v>
      </c>
      <c r="T3" s="111" t="s">
        <v>59</v>
      </c>
      <c r="U3" s="111" t="s">
        <v>579</v>
      </c>
      <c r="V3" s="111" t="s">
        <v>37</v>
      </c>
      <c r="W3" s="111" t="s">
        <v>81</v>
      </c>
      <c r="X3" s="111" t="s">
        <v>605</v>
      </c>
      <c r="Y3" s="111"/>
      <c r="Z3" s="280" t="s">
        <v>127</v>
      </c>
      <c r="AA3" s="111"/>
      <c r="AB3" s="111"/>
      <c r="AC3" s="111"/>
      <c r="AD3" s="111"/>
    </row>
    <row r="4" spans="1:76" s="93" customFormat="1" ht="75.75" customHeight="1">
      <c r="A4" s="101"/>
      <c r="B4" s="111" t="s">
        <v>2687</v>
      </c>
      <c r="C4" s="113" t="s">
        <v>2688</v>
      </c>
      <c r="D4" s="111"/>
      <c r="E4" s="111"/>
      <c r="F4" s="111" t="s">
        <v>2689</v>
      </c>
      <c r="G4" s="111"/>
      <c r="H4" s="20" t="s">
        <v>2690</v>
      </c>
      <c r="I4" s="20" t="s">
        <v>2691</v>
      </c>
      <c r="J4" s="20" t="s">
        <v>2307</v>
      </c>
      <c r="K4" s="20" t="s">
        <v>345</v>
      </c>
      <c r="L4" s="20" t="s">
        <v>2692</v>
      </c>
      <c r="M4" s="111"/>
      <c r="N4" s="111"/>
      <c r="O4" s="111" t="s">
        <v>2667</v>
      </c>
      <c r="P4" s="111"/>
      <c r="Q4" s="111" t="s">
        <v>2693</v>
      </c>
      <c r="R4" s="111">
        <v>1</v>
      </c>
      <c r="S4" s="111" t="s">
        <v>42</v>
      </c>
      <c r="T4" s="111" t="s">
        <v>42</v>
      </c>
      <c r="U4" s="111" t="s">
        <v>283</v>
      </c>
      <c r="V4" s="111" t="s">
        <v>42</v>
      </c>
      <c r="W4" s="111" t="s">
        <v>42</v>
      </c>
      <c r="X4" s="111" t="s">
        <v>42</v>
      </c>
      <c r="Y4" s="111" t="s">
        <v>42</v>
      </c>
      <c r="Z4" s="111" t="s">
        <v>42</v>
      </c>
      <c r="AA4" s="111" t="s">
        <v>42</v>
      </c>
      <c r="AB4" s="111" t="s">
        <v>42</v>
      </c>
      <c r="AC4" s="111"/>
      <c r="AD4" s="111"/>
    </row>
    <row r="5" spans="1:76" s="147" customFormat="1" ht="52.5" customHeight="1">
      <c r="A5" s="145">
        <v>62</v>
      </c>
      <c r="B5" s="195">
        <v>43643</v>
      </c>
      <c r="C5" s="89" t="s">
        <v>5</v>
      </c>
      <c r="D5" s="20" t="s">
        <v>795</v>
      </c>
      <c r="E5" s="20" t="s">
        <v>37</v>
      </c>
      <c r="F5" s="293" t="s">
        <v>796</v>
      </c>
      <c r="G5" s="20" t="s">
        <v>678</v>
      </c>
      <c r="H5" s="20" t="s">
        <v>797</v>
      </c>
      <c r="I5" s="20" t="s">
        <v>798</v>
      </c>
      <c r="J5" s="20" t="s">
        <v>799</v>
      </c>
      <c r="K5" s="20" t="s">
        <v>345</v>
      </c>
      <c r="L5" s="20" t="s">
        <v>800</v>
      </c>
      <c r="M5" s="20" t="s">
        <v>801</v>
      </c>
      <c r="N5" s="20" t="s">
        <v>802</v>
      </c>
      <c r="O5" s="20"/>
      <c r="P5" s="20" t="s">
        <v>803</v>
      </c>
      <c r="Q5" s="20" t="s">
        <v>804</v>
      </c>
      <c r="R5" s="20">
        <v>5</v>
      </c>
      <c r="S5" s="20" t="s">
        <v>805</v>
      </c>
      <c r="T5" s="20" t="s">
        <v>59</v>
      </c>
      <c r="U5" s="20" t="s">
        <v>806</v>
      </c>
      <c r="V5" s="20" t="s">
        <v>807</v>
      </c>
      <c r="W5" s="20" t="s">
        <v>57</v>
      </c>
      <c r="X5" s="20"/>
      <c r="Y5" s="20"/>
      <c r="Z5" s="294" t="s">
        <v>61</v>
      </c>
      <c r="AA5" s="20"/>
      <c r="AB5" s="20"/>
      <c r="AC5" s="20"/>
      <c r="AD5" s="20"/>
    </row>
    <row r="6" spans="1:76" s="147" customFormat="1" ht="78" customHeight="1">
      <c r="A6" s="145">
        <v>63</v>
      </c>
      <c r="B6" s="400">
        <v>43645</v>
      </c>
      <c r="C6" s="89" t="s">
        <v>5</v>
      </c>
      <c r="D6" s="20" t="s">
        <v>795</v>
      </c>
      <c r="E6" s="20" t="s">
        <v>37</v>
      </c>
      <c r="F6" s="293" t="s">
        <v>808</v>
      </c>
      <c r="G6" s="20" t="s">
        <v>570</v>
      </c>
      <c r="H6" s="20" t="s">
        <v>809</v>
      </c>
      <c r="I6" s="20"/>
      <c r="J6" s="20" t="s">
        <v>810</v>
      </c>
      <c r="K6" s="20" t="s">
        <v>345</v>
      </c>
      <c r="L6" s="20" t="s">
        <v>811</v>
      </c>
      <c r="M6" s="20" t="s">
        <v>812</v>
      </c>
      <c r="N6" s="20" t="s">
        <v>813</v>
      </c>
      <c r="O6" s="20" t="s">
        <v>134</v>
      </c>
      <c r="P6" s="20" t="s">
        <v>803</v>
      </c>
      <c r="Q6" s="20" t="s">
        <v>57</v>
      </c>
      <c r="R6" s="20">
        <v>3</v>
      </c>
      <c r="S6" s="20" t="s">
        <v>814</v>
      </c>
      <c r="T6" s="20" t="s">
        <v>815</v>
      </c>
      <c r="U6" s="20" t="s">
        <v>283</v>
      </c>
      <c r="V6" s="20" t="s">
        <v>37</v>
      </c>
      <c r="W6" s="20" t="s">
        <v>57</v>
      </c>
      <c r="X6" s="20"/>
      <c r="Y6" s="20"/>
      <c r="Z6" s="20"/>
      <c r="AA6" s="20"/>
      <c r="AB6" s="20"/>
      <c r="AC6" s="20"/>
      <c r="AD6" s="20"/>
    </row>
    <row r="7" spans="1:76" s="147" customFormat="1" ht="118.5" customHeight="1">
      <c r="A7" s="179"/>
      <c r="B7" s="110" t="s">
        <v>2288</v>
      </c>
      <c r="C7" s="127" t="s">
        <v>2289</v>
      </c>
      <c r="D7" s="110" t="s">
        <v>2290</v>
      </c>
      <c r="E7" s="110" t="s">
        <v>145</v>
      </c>
      <c r="F7" s="110" t="s">
        <v>2291</v>
      </c>
      <c r="G7" s="110" t="s">
        <v>148</v>
      </c>
      <c r="H7" s="110" t="s">
        <v>2292</v>
      </c>
      <c r="I7" s="110" t="s">
        <v>2293</v>
      </c>
      <c r="J7" s="110"/>
      <c r="K7" s="110" t="s">
        <v>2294</v>
      </c>
      <c r="L7" s="110" t="s">
        <v>2295</v>
      </c>
      <c r="M7" s="110" t="s">
        <v>2296</v>
      </c>
      <c r="N7" s="110"/>
      <c r="O7" s="110" t="s">
        <v>2297</v>
      </c>
      <c r="P7" s="110" t="s">
        <v>2298</v>
      </c>
      <c r="Q7" s="110" t="s">
        <v>42</v>
      </c>
      <c r="R7" s="110">
        <v>1023</v>
      </c>
      <c r="S7" s="110" t="s">
        <v>42</v>
      </c>
      <c r="T7" s="110" t="s">
        <v>42</v>
      </c>
      <c r="U7" s="110" t="s">
        <v>2299</v>
      </c>
      <c r="V7" s="110"/>
      <c r="W7" s="110" t="s">
        <v>2300</v>
      </c>
      <c r="X7" s="110" t="s">
        <v>2301</v>
      </c>
      <c r="Y7" s="110" t="s">
        <v>42</v>
      </c>
      <c r="Z7" s="110" t="s">
        <v>42</v>
      </c>
      <c r="AA7" s="110" t="s">
        <v>42</v>
      </c>
      <c r="AB7" s="110" t="s">
        <v>42</v>
      </c>
      <c r="AC7" s="110"/>
      <c r="AD7" s="110" t="s">
        <v>2302</v>
      </c>
    </row>
    <row r="8" spans="1:76" s="147" customFormat="1" ht="64.5" customHeight="1">
      <c r="A8" s="179"/>
      <c r="B8" s="110" t="s">
        <v>2303</v>
      </c>
      <c r="C8" s="127" t="s">
        <v>2289</v>
      </c>
      <c r="D8" s="110" t="s">
        <v>2290</v>
      </c>
      <c r="E8" s="110" t="s">
        <v>145</v>
      </c>
      <c r="F8" s="128" t="s">
        <v>2304</v>
      </c>
      <c r="G8" s="110" t="s">
        <v>148</v>
      </c>
      <c r="H8" s="110" t="s">
        <v>2305</v>
      </c>
      <c r="I8" s="110" t="s">
        <v>2306</v>
      </c>
      <c r="J8" s="110" t="s">
        <v>2307</v>
      </c>
      <c r="K8" s="110" t="s">
        <v>345</v>
      </c>
      <c r="L8" s="110" t="s">
        <v>2308</v>
      </c>
      <c r="M8" s="110" t="s">
        <v>2309</v>
      </c>
      <c r="N8" s="110" t="s">
        <v>2310</v>
      </c>
      <c r="O8" s="110"/>
      <c r="P8" s="110"/>
      <c r="Q8" s="110" t="s">
        <v>2311</v>
      </c>
      <c r="R8" s="110">
        <v>54</v>
      </c>
      <c r="S8" s="110" t="s">
        <v>42</v>
      </c>
      <c r="T8" s="110" t="s">
        <v>195</v>
      </c>
      <c r="U8" s="110" t="s">
        <v>2312</v>
      </c>
      <c r="V8" s="110"/>
      <c r="W8" s="110" t="s">
        <v>42</v>
      </c>
      <c r="X8" s="110" t="s">
        <v>42</v>
      </c>
      <c r="Y8" s="110" t="s">
        <v>42</v>
      </c>
      <c r="Z8" s="110" t="s">
        <v>42</v>
      </c>
      <c r="AA8" s="110" t="s">
        <v>42</v>
      </c>
      <c r="AB8" s="110" t="s">
        <v>42</v>
      </c>
      <c r="AC8" s="110"/>
      <c r="AD8" s="110" t="s">
        <v>2313</v>
      </c>
    </row>
    <row r="9" spans="1:76" s="93" customFormat="1" ht="17.25"/>
    <row r="10" spans="1:76" s="93" customFormat="1" ht="17.25">
      <c r="J10" s="98"/>
      <c r="K10" s="98"/>
      <c r="L10" s="98"/>
      <c r="M10" s="98"/>
      <c r="N10" s="98"/>
      <c r="O10" s="98"/>
      <c r="P10" s="98"/>
      <c r="Q10" s="272"/>
      <c r="R10" s="96">
        <f>SUM(R3:R6)</f>
        <v>11</v>
      </c>
    </row>
    <row r="11" spans="1:76" s="93" customFormat="1" ht="17.25">
      <c r="J11" s="98"/>
      <c r="K11" s="98"/>
      <c r="L11" s="98"/>
      <c r="M11" s="277" t="s">
        <v>2683</v>
      </c>
      <c r="N11" s="219" t="s">
        <v>1054</v>
      </c>
      <c r="O11" s="219" t="s">
        <v>1926</v>
      </c>
      <c r="P11" s="219" t="s">
        <v>2672</v>
      </c>
      <c r="Q11" s="219" t="s">
        <v>1140</v>
      </c>
      <c r="R11" s="143">
        <v>11</v>
      </c>
    </row>
    <row r="12" spans="1:76" s="93" customFormat="1" ht="17.25">
      <c r="J12" s="98"/>
      <c r="K12" s="98"/>
      <c r="L12" s="98"/>
      <c r="M12" s="270" t="s">
        <v>2684</v>
      </c>
      <c r="N12" s="143">
        <v>5</v>
      </c>
      <c r="O12" s="143">
        <v>4</v>
      </c>
      <c r="P12" s="143">
        <v>0</v>
      </c>
      <c r="Q12" s="143">
        <v>2</v>
      </c>
      <c r="R12" s="143">
        <f>N12+O12+P12+Q12</f>
        <v>11</v>
      </c>
    </row>
    <row r="13" spans="1:76" s="93" customFormat="1" ht="17.25">
      <c r="J13" s="98"/>
      <c r="K13" s="97"/>
      <c r="L13" s="98"/>
      <c r="M13" s="270" t="s">
        <v>2685</v>
      </c>
      <c r="N13" s="214">
        <f>N12/R11</f>
        <v>0.45454545454545453</v>
      </c>
      <c r="O13" s="214">
        <f>O12/R11</f>
        <v>0.36363636363636365</v>
      </c>
      <c r="P13" s="214">
        <f>P12/R11</f>
        <v>0</v>
      </c>
      <c r="Q13" s="214">
        <f>Q12/R11</f>
        <v>0.18181818181818182</v>
      </c>
      <c r="R13" s="215">
        <f>N13+O13+P13+Q13</f>
        <v>1</v>
      </c>
    </row>
    <row r="14" spans="1:76" s="93" customFormat="1" ht="17.25">
      <c r="J14" s="98"/>
      <c r="K14" s="98"/>
      <c r="L14" s="98"/>
      <c r="M14" s="272"/>
      <c r="N14" s="98"/>
      <c r="O14" s="97"/>
      <c r="P14" s="98"/>
      <c r="Q14" s="272"/>
    </row>
    <row r="15" spans="1:76" s="2" customFormat="1"/>
    <row r="16" spans="1:76" s="2" customFormat="1"/>
    <row r="17" s="2" customFormat="1"/>
    <row r="18" s="2" customFormat="1"/>
  </sheetData>
  <mergeCells count="7">
    <mergeCell ref="AD1:AD2"/>
    <mergeCell ref="A1:I1"/>
    <mergeCell ref="J1:L1"/>
    <mergeCell ref="M1:V1"/>
    <mergeCell ref="W1:Y1"/>
    <mergeCell ref="Z1:AB1"/>
    <mergeCell ref="AC1:AC2"/>
  </mergeCells>
  <dataValidations count="2">
    <dataValidation type="list" allowBlank="1" showErrorMessage="1" sqref="Z2" xr:uid="{00000000-0002-0000-0E00-000000000000}">
      <formula1>#REF!</formula1>
    </dataValidation>
    <dataValidation type="list" allowBlank="1" showErrorMessage="1" sqref="W3 W5:W6 C3 C5:C6 Z3 Z5 E3 E5:E6 T3 T5 K3 K5:K6 O3 O5:O6" xr:uid="{00000000-0002-0000-0E00-000001000000}">
      <formula1>#REF!</formula1>
    </dataValidation>
  </dataValidations>
  <hyperlinks>
    <hyperlink ref="F3" r:id="rId1" xr:uid="{00000000-0004-0000-0E00-000000000000}"/>
    <hyperlink ref="F5" r:id="rId2" xr:uid="{00000000-0004-0000-0E00-000001000000}"/>
    <hyperlink ref="F6" r:id="rId3" xr:uid="{00000000-0004-0000-0E00-000002000000}"/>
    <hyperlink ref="F8" r:id="rId4" xr:uid="{00000000-0004-0000-0E00-000003000000}"/>
  </hyperlinks>
  <pageMargins left="0.7" right="0.7" top="0.75" bottom="0.75" header="0.3" footer="0.3"/>
  <ignoredErrors>
    <ignoredError sqref="R10" formulaRange="1"/>
  </ignoredErrors>
  <legacyDrawing r:id="rId5"/>
  <extLst>
    <ext xmlns:x14="http://schemas.microsoft.com/office/spreadsheetml/2009/9/main" uri="{CCE6A557-97BC-4b89-ADB6-D9C93CAAB3DF}">
      <x14:dataValidations xmlns:xm="http://schemas.microsoft.com/office/excel/2006/main" count="1">
        <x14:dataValidation type="list" allowBlank="1" showErrorMessage="1" xr:uid="{00000000-0002-0000-0E00-000008000000}">
          <x14:formula1>
            <xm:f>'C:\Users\Nidia\Documents\Respaldo Tío\Educiac\USAID\ONDA\[Estados_Nydia.xlsx]Variables '!#REF!</xm:f>
          </x14:formula1>
          <xm:sqref>K12 K14</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X13"/>
  <sheetViews>
    <sheetView topLeftCell="L7" zoomScale="70" zoomScaleNormal="70" workbookViewId="0">
      <selection activeCell="M17" sqref="M17"/>
    </sheetView>
  </sheetViews>
  <sheetFormatPr baseColWidth="10" defaultRowHeight="15"/>
  <cols>
    <col min="1" max="1" width="11.42578125" hidden="1" customWidth="1"/>
    <col min="2" max="2" width="19.42578125" customWidth="1"/>
    <col min="3" max="3" width="26.28515625" customWidth="1"/>
    <col min="6" max="6" width="44.5703125" customWidth="1"/>
    <col min="13" max="13" width="44.5703125" customWidth="1"/>
    <col min="14" max="14" width="27.140625" customWidth="1"/>
  </cols>
  <sheetData>
    <row r="1" spans="1:76" s="93" customFormat="1" ht="37.5" customHeight="1">
      <c r="A1" s="430" t="s">
        <v>1</v>
      </c>
      <c r="B1" s="431"/>
      <c r="C1" s="431"/>
      <c r="D1" s="431"/>
      <c r="E1" s="431"/>
      <c r="F1" s="431"/>
      <c r="G1" s="431"/>
      <c r="H1" s="431"/>
      <c r="I1" s="431"/>
      <c r="J1" s="430" t="s">
        <v>6</v>
      </c>
      <c r="K1" s="431"/>
      <c r="L1" s="431"/>
      <c r="M1" s="430" t="s">
        <v>7</v>
      </c>
      <c r="N1" s="431"/>
      <c r="O1" s="431"/>
      <c r="P1" s="431"/>
      <c r="Q1" s="431"/>
      <c r="R1" s="431"/>
      <c r="S1" s="431"/>
      <c r="T1" s="431"/>
      <c r="U1" s="431"/>
      <c r="V1" s="431"/>
      <c r="W1" s="430" t="s">
        <v>8</v>
      </c>
      <c r="X1" s="431"/>
      <c r="Y1" s="431"/>
      <c r="Z1" s="430" t="s">
        <v>9</v>
      </c>
      <c r="AA1" s="431"/>
      <c r="AB1" s="431"/>
      <c r="AC1" s="428" t="s">
        <v>10</v>
      </c>
      <c r="AD1" s="428" t="s">
        <v>4</v>
      </c>
      <c r="AE1" s="98"/>
      <c r="AF1" s="98"/>
      <c r="AG1" s="98"/>
      <c r="AH1" s="98"/>
      <c r="AI1" s="98"/>
      <c r="AJ1" s="98"/>
      <c r="AK1" s="98"/>
      <c r="AL1" s="98"/>
      <c r="AM1" s="98"/>
      <c r="AN1" s="98"/>
      <c r="AO1" s="98"/>
      <c r="AP1" s="98"/>
      <c r="AQ1" s="98"/>
      <c r="AR1" s="98"/>
      <c r="AS1" s="98"/>
      <c r="AT1" s="98"/>
      <c r="AU1" s="98"/>
      <c r="AV1" s="98"/>
      <c r="AW1" s="98"/>
      <c r="AX1" s="98"/>
      <c r="AY1" s="98"/>
      <c r="AZ1" s="98"/>
      <c r="BA1" s="98"/>
      <c r="BB1" s="98"/>
      <c r="BC1" s="98"/>
      <c r="BD1" s="98"/>
      <c r="BE1" s="98"/>
      <c r="BF1" s="98"/>
      <c r="BG1" s="98"/>
      <c r="BH1" s="98"/>
      <c r="BI1" s="98"/>
      <c r="BJ1" s="98"/>
      <c r="BK1" s="98"/>
      <c r="BL1" s="98"/>
      <c r="BM1" s="98"/>
      <c r="BN1" s="98"/>
      <c r="BO1" s="98"/>
      <c r="BP1" s="98"/>
      <c r="BQ1" s="98"/>
      <c r="BR1" s="98"/>
      <c r="BS1" s="98"/>
      <c r="BT1" s="98"/>
      <c r="BU1" s="98"/>
      <c r="BV1" s="98"/>
      <c r="BW1" s="98"/>
      <c r="BX1" s="98"/>
    </row>
    <row r="2" spans="1:76" s="93" customFormat="1" ht="123.75" customHeight="1">
      <c r="A2" s="100" t="s">
        <v>0</v>
      </c>
      <c r="B2" s="100" t="s">
        <v>2</v>
      </c>
      <c r="C2" s="100" t="s">
        <v>11</v>
      </c>
      <c r="D2" s="100" t="s">
        <v>12</v>
      </c>
      <c r="E2" s="100" t="s">
        <v>13</v>
      </c>
      <c r="F2" s="100" t="s">
        <v>14</v>
      </c>
      <c r="G2" s="100" t="s">
        <v>15</v>
      </c>
      <c r="H2" s="100" t="s">
        <v>16</v>
      </c>
      <c r="I2" s="100" t="s">
        <v>17</v>
      </c>
      <c r="J2" s="100" t="s">
        <v>3</v>
      </c>
      <c r="K2" s="100" t="s">
        <v>18</v>
      </c>
      <c r="L2" s="100" t="s">
        <v>19</v>
      </c>
      <c r="M2" s="100" t="s">
        <v>20</v>
      </c>
      <c r="N2" s="100" t="s">
        <v>21</v>
      </c>
      <c r="O2" s="100" t="s">
        <v>22</v>
      </c>
      <c r="P2" s="100" t="s">
        <v>23</v>
      </c>
      <c r="Q2" s="100" t="s">
        <v>24</v>
      </c>
      <c r="R2" s="100" t="s">
        <v>25</v>
      </c>
      <c r="S2" s="100" t="s">
        <v>26</v>
      </c>
      <c r="T2" s="100" t="s">
        <v>27</v>
      </c>
      <c r="U2" s="100" t="s">
        <v>28</v>
      </c>
      <c r="V2" s="100" t="s">
        <v>29</v>
      </c>
      <c r="W2" s="100" t="s">
        <v>1033</v>
      </c>
      <c r="X2" s="100" t="s">
        <v>30</v>
      </c>
      <c r="Y2" s="100" t="s">
        <v>31</v>
      </c>
      <c r="Z2" s="100" t="s">
        <v>32</v>
      </c>
      <c r="AA2" s="100" t="s">
        <v>33</v>
      </c>
      <c r="AB2" s="100" t="s">
        <v>34</v>
      </c>
      <c r="AC2" s="429"/>
      <c r="AD2" s="429"/>
      <c r="AE2" s="98"/>
      <c r="AF2" s="98"/>
      <c r="AG2" s="98"/>
      <c r="AH2" s="98"/>
      <c r="AI2" s="98"/>
      <c r="AJ2" s="98"/>
      <c r="AK2" s="98"/>
      <c r="AL2" s="98"/>
      <c r="AM2" s="98"/>
      <c r="AN2" s="98"/>
      <c r="AO2" s="98"/>
      <c r="AP2" s="98"/>
      <c r="AQ2" s="98"/>
      <c r="AR2" s="98"/>
      <c r="AS2" s="98"/>
      <c r="AT2" s="98"/>
      <c r="AU2" s="98"/>
      <c r="AV2" s="98"/>
      <c r="AW2" s="98"/>
      <c r="AX2" s="98"/>
      <c r="AY2" s="98"/>
      <c r="AZ2" s="98"/>
      <c r="BA2" s="98"/>
      <c r="BB2" s="98"/>
      <c r="BC2" s="98"/>
      <c r="BD2" s="98"/>
      <c r="BE2" s="98"/>
      <c r="BF2" s="98"/>
      <c r="BG2" s="98"/>
      <c r="BH2" s="98"/>
      <c r="BI2" s="98"/>
      <c r="BJ2" s="98"/>
      <c r="BK2" s="98"/>
      <c r="BL2" s="98"/>
      <c r="BM2" s="98"/>
      <c r="BN2" s="98"/>
      <c r="BO2" s="98"/>
      <c r="BP2" s="98"/>
      <c r="BQ2" s="98"/>
      <c r="BR2" s="98"/>
      <c r="BS2" s="98"/>
      <c r="BT2" s="98"/>
      <c r="BU2" s="98"/>
      <c r="BV2" s="98"/>
      <c r="BW2" s="98"/>
      <c r="BX2" s="98"/>
    </row>
    <row r="3" spans="1:76" s="67" customFormat="1" ht="63" customHeight="1">
      <c r="A3" s="103"/>
      <c r="B3" s="149">
        <v>43795</v>
      </c>
      <c r="C3" s="105" t="s">
        <v>2532</v>
      </c>
      <c r="D3" s="103" t="s">
        <v>42</v>
      </c>
      <c r="E3" s="103" t="s">
        <v>37</v>
      </c>
      <c r="F3" s="43" t="s">
        <v>2533</v>
      </c>
      <c r="G3" s="103" t="s">
        <v>2534</v>
      </c>
      <c r="H3" s="103" t="s">
        <v>2535</v>
      </c>
      <c r="I3" s="103" t="s">
        <v>37</v>
      </c>
      <c r="J3" s="103" t="s">
        <v>2536</v>
      </c>
      <c r="K3" s="103" t="s">
        <v>237</v>
      </c>
      <c r="L3" s="103" t="s">
        <v>2537</v>
      </c>
      <c r="M3" s="103" t="s">
        <v>2538</v>
      </c>
      <c r="N3" s="103" t="s">
        <v>2539</v>
      </c>
      <c r="O3" s="103" t="s">
        <v>55</v>
      </c>
      <c r="P3" s="103" t="s">
        <v>2540</v>
      </c>
      <c r="Q3" s="103" t="s">
        <v>2541</v>
      </c>
      <c r="R3" s="103">
        <v>21</v>
      </c>
      <c r="S3" s="103" t="s">
        <v>2542</v>
      </c>
      <c r="T3" s="103" t="s">
        <v>42</v>
      </c>
      <c r="U3" s="103" t="s">
        <v>1079</v>
      </c>
      <c r="V3" s="103" t="s">
        <v>2543</v>
      </c>
      <c r="W3" s="103" t="s">
        <v>1035</v>
      </c>
      <c r="X3" s="103" t="s">
        <v>37</v>
      </c>
      <c r="Y3" s="103" t="s">
        <v>37</v>
      </c>
      <c r="Z3" s="103" t="s">
        <v>55</v>
      </c>
      <c r="AA3" s="103" t="s">
        <v>847</v>
      </c>
      <c r="AB3" s="103" t="s">
        <v>847</v>
      </c>
      <c r="AC3" s="103" t="s">
        <v>847</v>
      </c>
      <c r="AD3" s="103" t="s">
        <v>2544</v>
      </c>
    </row>
    <row r="4" spans="1:76" s="93" customFormat="1" ht="76.5" customHeight="1">
      <c r="A4" s="103"/>
      <c r="B4" s="149">
        <v>43801</v>
      </c>
      <c r="C4" s="105" t="s">
        <v>2532</v>
      </c>
      <c r="D4" s="103" t="s">
        <v>42</v>
      </c>
      <c r="E4" s="103" t="s">
        <v>37</v>
      </c>
      <c r="F4" s="43" t="s">
        <v>2545</v>
      </c>
      <c r="G4" s="103" t="s">
        <v>2534</v>
      </c>
      <c r="H4" s="103" t="s">
        <v>2546</v>
      </c>
      <c r="I4" s="103" t="s">
        <v>37</v>
      </c>
      <c r="J4" s="103" t="s">
        <v>2547</v>
      </c>
      <c r="K4" s="103" t="s">
        <v>237</v>
      </c>
      <c r="L4" s="103" t="s">
        <v>2548</v>
      </c>
      <c r="M4" s="103" t="s">
        <v>2549</v>
      </c>
      <c r="N4" s="103" t="s">
        <v>2550</v>
      </c>
      <c r="O4" s="103" t="s">
        <v>55</v>
      </c>
      <c r="P4" s="103" t="s">
        <v>195</v>
      </c>
      <c r="Q4" s="103" t="s">
        <v>2541</v>
      </c>
      <c r="R4" s="103">
        <v>3</v>
      </c>
      <c r="S4" s="103" t="s">
        <v>2474</v>
      </c>
      <c r="T4" s="103" t="s">
        <v>2482</v>
      </c>
      <c r="U4" s="103" t="s">
        <v>1079</v>
      </c>
      <c r="V4" s="103" t="s">
        <v>2547</v>
      </c>
      <c r="W4" s="103" t="s">
        <v>1035</v>
      </c>
      <c r="X4" s="103" t="s">
        <v>37</v>
      </c>
      <c r="Y4" s="103" t="s">
        <v>37</v>
      </c>
      <c r="Z4" s="103" t="s">
        <v>55</v>
      </c>
      <c r="AA4" s="103" t="s">
        <v>847</v>
      </c>
      <c r="AB4" s="103" t="s">
        <v>847</v>
      </c>
      <c r="AC4" s="103" t="s">
        <v>847</v>
      </c>
      <c r="AD4" s="103" t="s">
        <v>2544</v>
      </c>
    </row>
    <row r="5" spans="1:76" s="93" customFormat="1" ht="117" customHeight="1">
      <c r="A5" s="103"/>
      <c r="B5" s="104">
        <v>43673</v>
      </c>
      <c r="C5" s="105" t="s">
        <v>2422</v>
      </c>
      <c r="D5" s="103" t="s">
        <v>45</v>
      </c>
      <c r="E5" s="103" t="s">
        <v>37</v>
      </c>
      <c r="F5" s="43" t="s">
        <v>2551</v>
      </c>
      <c r="G5" s="16" t="s">
        <v>818</v>
      </c>
      <c r="H5" s="16" t="s">
        <v>2552</v>
      </c>
      <c r="I5" s="16" t="s">
        <v>2553</v>
      </c>
      <c r="J5" s="16" t="s">
        <v>237</v>
      </c>
      <c r="K5" s="16" t="s">
        <v>237</v>
      </c>
      <c r="L5" s="103" t="s">
        <v>2554</v>
      </c>
      <c r="M5" s="103" t="s">
        <v>2555</v>
      </c>
      <c r="N5" s="103" t="s">
        <v>2556</v>
      </c>
      <c r="O5" s="103" t="s">
        <v>134</v>
      </c>
      <c r="P5" s="103" t="s">
        <v>2540</v>
      </c>
      <c r="Q5" s="103" t="s">
        <v>2557</v>
      </c>
      <c r="R5" s="103">
        <v>5</v>
      </c>
      <c r="S5" s="103" t="s">
        <v>2474</v>
      </c>
      <c r="T5" s="103" t="s">
        <v>2558</v>
      </c>
      <c r="U5" s="103" t="s">
        <v>2559</v>
      </c>
      <c r="V5" s="103" t="s">
        <v>237</v>
      </c>
      <c r="W5" s="103" t="s">
        <v>1035</v>
      </c>
      <c r="X5" s="103" t="s">
        <v>37</v>
      </c>
      <c r="Y5" s="103" t="s">
        <v>37</v>
      </c>
      <c r="Z5" s="103" t="s">
        <v>2492</v>
      </c>
      <c r="AA5" s="103" t="s">
        <v>2560</v>
      </c>
      <c r="AB5" s="103" t="s">
        <v>847</v>
      </c>
      <c r="AC5" s="103" t="s">
        <v>2561</v>
      </c>
      <c r="AD5" s="103"/>
    </row>
    <row r="6" spans="1:76" s="296" customFormat="1" ht="163.5" customHeight="1">
      <c r="A6" s="72">
        <v>95</v>
      </c>
      <c r="B6" s="73">
        <v>43074</v>
      </c>
      <c r="C6" s="198" t="s">
        <v>1108</v>
      </c>
      <c r="D6" s="72" t="s">
        <v>1132</v>
      </c>
      <c r="E6" s="72" t="s">
        <v>59</v>
      </c>
      <c r="F6" s="74" t="s">
        <v>1133</v>
      </c>
      <c r="G6" s="72" t="s">
        <v>1135</v>
      </c>
      <c r="H6" s="72" t="s">
        <v>1134</v>
      </c>
      <c r="I6" s="72" t="s">
        <v>1136</v>
      </c>
      <c r="J6" s="72" t="s">
        <v>1138</v>
      </c>
      <c r="K6" s="72" t="s">
        <v>237</v>
      </c>
      <c r="L6" s="72" t="s">
        <v>1141</v>
      </c>
      <c r="M6" s="72" t="s">
        <v>2562</v>
      </c>
      <c r="N6" s="72" t="s">
        <v>2563</v>
      </c>
      <c r="O6" s="72" t="s">
        <v>76</v>
      </c>
      <c r="P6" s="72" t="s">
        <v>1144</v>
      </c>
      <c r="Q6" s="72" t="s">
        <v>617</v>
      </c>
      <c r="R6" s="72">
        <v>3</v>
      </c>
      <c r="S6" s="72" t="s">
        <v>37</v>
      </c>
      <c r="T6" s="72" t="s">
        <v>37</v>
      </c>
      <c r="U6" s="72" t="s">
        <v>1137</v>
      </c>
      <c r="V6" s="72" t="s">
        <v>37</v>
      </c>
      <c r="W6" s="72" t="s">
        <v>617</v>
      </c>
      <c r="X6" s="72" t="s">
        <v>1118</v>
      </c>
      <c r="Y6" s="72"/>
      <c r="Z6" s="72" t="s">
        <v>1140</v>
      </c>
      <c r="AA6" s="72" t="s">
        <v>1139</v>
      </c>
      <c r="AB6" s="72"/>
      <c r="AC6" s="72"/>
      <c r="AD6" s="72" t="s">
        <v>1131</v>
      </c>
    </row>
    <row r="7" spans="1:76" s="71" customFormat="1" ht="109.5" customHeight="1">
      <c r="A7" s="16">
        <v>113</v>
      </c>
      <c r="B7" s="17">
        <v>43987</v>
      </c>
      <c r="C7" s="15" t="s">
        <v>1289</v>
      </c>
      <c r="D7" s="16" t="s">
        <v>1169</v>
      </c>
      <c r="E7" s="16" t="s">
        <v>37</v>
      </c>
      <c r="F7" s="18" t="s">
        <v>1299</v>
      </c>
      <c r="G7" s="16" t="s">
        <v>50</v>
      </c>
      <c r="H7" s="16" t="s">
        <v>1300</v>
      </c>
      <c r="I7" s="16"/>
      <c r="J7" s="16" t="s">
        <v>1301</v>
      </c>
      <c r="K7" s="16" t="s">
        <v>237</v>
      </c>
      <c r="L7" s="16" t="s">
        <v>1303</v>
      </c>
      <c r="M7" s="16" t="s">
        <v>1302</v>
      </c>
      <c r="N7" s="16" t="s">
        <v>1305</v>
      </c>
      <c r="O7" s="16" t="s">
        <v>134</v>
      </c>
      <c r="P7" s="16" t="s">
        <v>1306</v>
      </c>
      <c r="Q7" s="16" t="s">
        <v>617</v>
      </c>
      <c r="R7" s="16">
        <v>11</v>
      </c>
      <c r="S7" s="16" t="s">
        <v>37</v>
      </c>
      <c r="T7" s="16" t="s">
        <v>37</v>
      </c>
      <c r="U7" s="16" t="s">
        <v>1270</v>
      </c>
      <c r="V7" s="16" t="s">
        <v>37</v>
      </c>
      <c r="W7" s="16" t="s">
        <v>617</v>
      </c>
      <c r="X7" s="16" t="s">
        <v>201</v>
      </c>
      <c r="Y7" s="16"/>
      <c r="Z7" s="16" t="s">
        <v>61</v>
      </c>
      <c r="AA7" s="16"/>
      <c r="AB7" s="16"/>
      <c r="AC7" s="16"/>
      <c r="AD7" s="16" t="s">
        <v>1304</v>
      </c>
    </row>
    <row r="8" spans="1:76" s="71" customFormat="1" ht="109.5" customHeight="1">
      <c r="A8" s="16">
        <v>154</v>
      </c>
      <c r="B8" s="17">
        <v>42898</v>
      </c>
      <c r="C8" s="15" t="s">
        <v>1662</v>
      </c>
      <c r="D8" s="16" t="s">
        <v>1550</v>
      </c>
      <c r="E8" s="16" t="s">
        <v>37</v>
      </c>
      <c r="F8" s="18" t="s">
        <v>1515</v>
      </c>
      <c r="G8" s="16" t="s">
        <v>50</v>
      </c>
      <c r="H8" s="16" t="s">
        <v>1672</v>
      </c>
      <c r="I8" s="16" t="s">
        <v>1673</v>
      </c>
      <c r="J8" s="16" t="s">
        <v>1138</v>
      </c>
      <c r="K8" s="16" t="s">
        <v>237</v>
      </c>
      <c r="L8" s="16" t="s">
        <v>1676</v>
      </c>
      <c r="M8" s="64" t="s">
        <v>1674</v>
      </c>
      <c r="N8" s="64" t="s">
        <v>1677</v>
      </c>
      <c r="O8" s="64" t="s">
        <v>76</v>
      </c>
      <c r="P8" s="64" t="s">
        <v>1144</v>
      </c>
      <c r="Q8" s="64" t="s">
        <v>1678</v>
      </c>
      <c r="R8" s="16">
        <v>4</v>
      </c>
      <c r="S8" s="16" t="s">
        <v>1054</v>
      </c>
      <c r="T8" s="16" t="s">
        <v>37</v>
      </c>
      <c r="U8" s="16" t="s">
        <v>1679</v>
      </c>
      <c r="V8" s="16" t="s">
        <v>37</v>
      </c>
      <c r="W8" s="16" t="s">
        <v>617</v>
      </c>
      <c r="X8" s="16" t="s">
        <v>1118</v>
      </c>
      <c r="Y8" s="16"/>
      <c r="Z8" s="20" t="s">
        <v>127</v>
      </c>
      <c r="AA8" s="20"/>
      <c r="AB8" s="20"/>
      <c r="AC8" s="20"/>
      <c r="AD8" s="20" t="s">
        <v>1675</v>
      </c>
    </row>
    <row r="9" spans="1:76" s="93" customFormat="1" ht="34.5">
      <c r="M9" s="218" t="s">
        <v>2683</v>
      </c>
      <c r="N9" s="297" t="s">
        <v>2564</v>
      </c>
      <c r="O9" s="297" t="s">
        <v>2232</v>
      </c>
      <c r="P9" s="297" t="s">
        <v>1140</v>
      </c>
      <c r="Q9" s="83">
        <f>SUM(R3:R8)-3</f>
        <v>44</v>
      </c>
    </row>
    <row r="10" spans="1:76" s="93" customFormat="1" ht="17.25">
      <c r="M10" s="218" t="s">
        <v>2684</v>
      </c>
      <c r="N10" s="168">
        <v>24</v>
      </c>
      <c r="O10" s="168">
        <v>16</v>
      </c>
      <c r="P10" s="168">
        <v>4</v>
      </c>
      <c r="Q10" s="81">
        <f>SUM(N10:P10)</f>
        <v>44</v>
      </c>
    </row>
    <row r="11" spans="1:76" s="93" customFormat="1" ht="17.25">
      <c r="M11" s="218" t="s">
        <v>2685</v>
      </c>
      <c r="N11" s="298">
        <f>N10/Q10</f>
        <v>0.54545454545454541</v>
      </c>
      <c r="O11" s="298">
        <f>O10/Q10</f>
        <v>0.36363636363636365</v>
      </c>
      <c r="P11" s="298">
        <f>P10/Q10</f>
        <v>9.0909090909090912E-2</v>
      </c>
      <c r="Q11" s="299">
        <f>SUM(N11:P11)</f>
        <v>1</v>
      </c>
    </row>
    <row r="12" spans="1:76" s="93" customFormat="1" ht="17.25"/>
    <row r="13" spans="1:76" s="2" customFormat="1"/>
  </sheetData>
  <mergeCells count="7">
    <mergeCell ref="AD1:AD2"/>
    <mergeCell ref="A1:I1"/>
    <mergeCell ref="J1:L1"/>
    <mergeCell ref="M1:V1"/>
    <mergeCell ref="W1:Y1"/>
    <mergeCell ref="Z1:AB1"/>
    <mergeCell ref="AC1:AC2"/>
  </mergeCells>
  <dataValidations count="1">
    <dataValidation type="list" allowBlank="1" showErrorMessage="1" sqref="Z2" xr:uid="{00000000-0002-0000-0F00-000000000000}">
      <formula1>#REF!</formula1>
    </dataValidation>
  </dataValidations>
  <hyperlinks>
    <hyperlink ref="F3" r:id="rId1" xr:uid="{00000000-0004-0000-0F00-000000000000}"/>
    <hyperlink ref="F4" r:id="rId2" xr:uid="{00000000-0004-0000-0F00-000001000000}"/>
    <hyperlink ref="F5" r:id="rId3" xr:uid="{00000000-0004-0000-0F00-000002000000}"/>
    <hyperlink ref="F6" r:id="rId4" xr:uid="{00000000-0004-0000-0F00-000003000000}"/>
    <hyperlink ref="F7" r:id="rId5" xr:uid="{00000000-0004-0000-0F00-000004000000}"/>
    <hyperlink ref="F8" r:id="rId6" xr:uid="{00000000-0004-0000-0F00-000005000000}"/>
  </hyperlinks>
  <pageMargins left="0.7" right="0.7" top="0.75" bottom="0.75" header="0.3" footer="0.3"/>
  <legacyDrawing r:id="rId7"/>
  <extLst>
    <ext xmlns:x14="http://schemas.microsoft.com/office/spreadsheetml/2009/9/main" uri="{CCE6A557-97BC-4b89-ADB6-D9C93CAAB3DF}">
      <x14:dataValidations xmlns:xm="http://schemas.microsoft.com/office/excel/2006/main" count="1">
        <x14:dataValidation type="list" allowBlank="1" showErrorMessage="1" xr:uid="{00000000-0002-0000-0F00-000001000000}">
          <x14:formula1>
            <xm:f>'C:\Users\Nidia\Documents\Respaldo Tío\Educiac\USAID\ONDA\[Matriz Monitoreo de Medios DA_GA.xlsx]Variables '!#REF!</xm:f>
          </x14:formula1>
          <xm:sqref>W3:W4 E3:E4 K3:K4 Z3:Z4 O3:O5</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X21"/>
  <sheetViews>
    <sheetView topLeftCell="I16" zoomScale="60" zoomScaleNormal="60" workbookViewId="0">
      <selection activeCell="Q20" sqref="Q20"/>
    </sheetView>
  </sheetViews>
  <sheetFormatPr baseColWidth="10" defaultRowHeight="15"/>
  <cols>
    <col min="1" max="1" width="11.42578125" hidden="1" customWidth="1"/>
    <col min="2" max="2" width="18" customWidth="1"/>
    <col min="10" max="10" width="15" customWidth="1"/>
    <col min="12" max="12" width="19.5703125" customWidth="1"/>
    <col min="13" max="13" width="20" customWidth="1"/>
    <col min="14" max="14" width="16.140625" customWidth="1"/>
    <col min="15" max="15" width="19" customWidth="1"/>
    <col min="16" max="17" width="21" customWidth="1"/>
    <col min="18" max="18" width="15.5703125" customWidth="1"/>
  </cols>
  <sheetData>
    <row r="1" spans="1:76" s="93" customFormat="1" ht="37.5" customHeight="1">
      <c r="A1" s="430" t="s">
        <v>1</v>
      </c>
      <c r="B1" s="431"/>
      <c r="C1" s="431"/>
      <c r="D1" s="431"/>
      <c r="E1" s="431"/>
      <c r="F1" s="431"/>
      <c r="G1" s="431"/>
      <c r="H1" s="431"/>
      <c r="I1" s="431"/>
      <c r="J1" s="430" t="s">
        <v>6</v>
      </c>
      <c r="K1" s="431"/>
      <c r="L1" s="431"/>
      <c r="M1" s="430" t="s">
        <v>7</v>
      </c>
      <c r="N1" s="431"/>
      <c r="O1" s="431"/>
      <c r="P1" s="431"/>
      <c r="Q1" s="431"/>
      <c r="R1" s="431"/>
      <c r="S1" s="431"/>
      <c r="T1" s="431"/>
      <c r="U1" s="431"/>
      <c r="V1" s="431"/>
      <c r="W1" s="430" t="s">
        <v>8</v>
      </c>
      <c r="X1" s="431"/>
      <c r="Y1" s="431"/>
      <c r="Z1" s="430" t="s">
        <v>9</v>
      </c>
      <c r="AA1" s="431"/>
      <c r="AB1" s="431"/>
      <c r="AC1" s="428" t="s">
        <v>10</v>
      </c>
      <c r="AD1" s="428" t="s">
        <v>4</v>
      </c>
      <c r="AE1" s="98"/>
      <c r="AF1" s="98"/>
      <c r="AG1" s="98"/>
      <c r="AH1" s="98"/>
      <c r="AI1" s="98"/>
      <c r="AJ1" s="98"/>
      <c r="AK1" s="98"/>
      <c r="AL1" s="98"/>
      <c r="AM1" s="98"/>
      <c r="AN1" s="98"/>
      <c r="AO1" s="98"/>
      <c r="AP1" s="98"/>
      <c r="AQ1" s="98"/>
      <c r="AR1" s="98"/>
      <c r="AS1" s="98"/>
      <c r="AT1" s="98"/>
      <c r="AU1" s="98"/>
      <c r="AV1" s="98"/>
      <c r="AW1" s="98"/>
      <c r="AX1" s="98"/>
      <c r="AY1" s="98"/>
      <c r="AZ1" s="98"/>
      <c r="BA1" s="98"/>
      <c r="BB1" s="98"/>
      <c r="BC1" s="98"/>
      <c r="BD1" s="98"/>
      <c r="BE1" s="98"/>
      <c r="BF1" s="98"/>
      <c r="BG1" s="98"/>
      <c r="BH1" s="98"/>
      <c r="BI1" s="98"/>
      <c r="BJ1" s="98"/>
      <c r="BK1" s="98"/>
      <c r="BL1" s="98"/>
      <c r="BM1" s="98"/>
      <c r="BN1" s="98"/>
      <c r="BO1" s="98"/>
      <c r="BP1" s="98"/>
      <c r="BQ1" s="98"/>
      <c r="BR1" s="98"/>
      <c r="BS1" s="98"/>
      <c r="BT1" s="98"/>
      <c r="BU1" s="98"/>
      <c r="BV1" s="98"/>
      <c r="BW1" s="98"/>
      <c r="BX1" s="98"/>
    </row>
    <row r="2" spans="1:76" s="93" customFormat="1" ht="123.75" customHeight="1">
      <c r="A2" s="100" t="s">
        <v>0</v>
      </c>
      <c r="B2" s="100" t="s">
        <v>2</v>
      </c>
      <c r="C2" s="100" t="s">
        <v>11</v>
      </c>
      <c r="D2" s="100" t="s">
        <v>12</v>
      </c>
      <c r="E2" s="100" t="s">
        <v>13</v>
      </c>
      <c r="F2" s="100" t="s">
        <v>14</v>
      </c>
      <c r="G2" s="100" t="s">
        <v>15</v>
      </c>
      <c r="H2" s="100" t="s">
        <v>16</v>
      </c>
      <c r="I2" s="100" t="s">
        <v>17</v>
      </c>
      <c r="J2" s="100" t="s">
        <v>3</v>
      </c>
      <c r="K2" s="100" t="s">
        <v>18</v>
      </c>
      <c r="L2" s="100" t="s">
        <v>19</v>
      </c>
      <c r="M2" s="100" t="s">
        <v>20</v>
      </c>
      <c r="N2" s="100" t="s">
        <v>21</v>
      </c>
      <c r="O2" s="100" t="s">
        <v>22</v>
      </c>
      <c r="P2" s="100" t="s">
        <v>23</v>
      </c>
      <c r="Q2" s="100" t="s">
        <v>24</v>
      </c>
      <c r="R2" s="100" t="s">
        <v>25</v>
      </c>
      <c r="S2" s="100" t="s">
        <v>26</v>
      </c>
      <c r="T2" s="100" t="s">
        <v>27</v>
      </c>
      <c r="U2" s="100" t="s">
        <v>28</v>
      </c>
      <c r="V2" s="100" t="s">
        <v>29</v>
      </c>
      <c r="W2" s="100" t="s">
        <v>1033</v>
      </c>
      <c r="X2" s="100" t="s">
        <v>30</v>
      </c>
      <c r="Y2" s="100" t="s">
        <v>31</v>
      </c>
      <c r="Z2" s="100" t="s">
        <v>32</v>
      </c>
      <c r="AA2" s="100" t="s">
        <v>33</v>
      </c>
      <c r="AB2" s="100" t="s">
        <v>34</v>
      </c>
      <c r="AC2" s="429"/>
      <c r="AD2" s="429"/>
      <c r="AE2" s="98"/>
      <c r="AF2" s="98"/>
      <c r="AG2" s="98"/>
      <c r="AH2" s="98"/>
      <c r="AI2" s="98"/>
      <c r="AJ2" s="98"/>
      <c r="AK2" s="98"/>
      <c r="AL2" s="98"/>
      <c r="AM2" s="98"/>
      <c r="AN2" s="98"/>
      <c r="AO2" s="98"/>
      <c r="AP2" s="98"/>
      <c r="AQ2" s="98"/>
      <c r="AR2" s="98"/>
      <c r="AS2" s="98"/>
      <c r="AT2" s="98"/>
      <c r="AU2" s="98"/>
      <c r="AV2" s="98"/>
      <c r="AW2" s="98"/>
      <c r="AX2" s="98"/>
      <c r="AY2" s="98"/>
      <c r="AZ2" s="98"/>
      <c r="BA2" s="98"/>
      <c r="BB2" s="98"/>
      <c r="BC2" s="98"/>
      <c r="BD2" s="98"/>
      <c r="BE2" s="98"/>
      <c r="BF2" s="98"/>
      <c r="BG2" s="98"/>
      <c r="BH2" s="98"/>
      <c r="BI2" s="98"/>
      <c r="BJ2" s="98"/>
      <c r="BK2" s="98"/>
      <c r="BL2" s="98"/>
      <c r="BM2" s="98"/>
      <c r="BN2" s="98"/>
      <c r="BO2" s="98"/>
      <c r="BP2" s="98"/>
      <c r="BQ2" s="98"/>
      <c r="BR2" s="98"/>
      <c r="BS2" s="98"/>
      <c r="BT2" s="98"/>
      <c r="BU2" s="98"/>
      <c r="BV2" s="98"/>
      <c r="BW2" s="98"/>
      <c r="BX2" s="98"/>
    </row>
    <row r="3" spans="1:76" s="2" customFormat="1" ht="225" customHeight="1">
      <c r="A3" s="9">
        <v>7</v>
      </c>
      <c r="B3" s="13">
        <v>43343</v>
      </c>
      <c r="C3" s="21" t="s">
        <v>35</v>
      </c>
      <c r="D3" s="22" t="s">
        <v>144</v>
      </c>
      <c r="E3" s="9" t="s">
        <v>145</v>
      </c>
      <c r="F3" s="23" t="s">
        <v>146</v>
      </c>
      <c r="G3" s="9" t="s">
        <v>152</v>
      </c>
      <c r="H3" s="24" t="s">
        <v>153</v>
      </c>
      <c r="I3" s="25" t="s">
        <v>154</v>
      </c>
      <c r="J3" s="9" t="s">
        <v>155</v>
      </c>
      <c r="K3" s="9" t="s">
        <v>129</v>
      </c>
      <c r="L3" s="9" t="s">
        <v>156</v>
      </c>
      <c r="M3" s="9" t="s">
        <v>157</v>
      </c>
      <c r="N3" s="9" t="s">
        <v>158</v>
      </c>
      <c r="O3" s="9" t="s">
        <v>55</v>
      </c>
      <c r="P3" s="9" t="s">
        <v>159</v>
      </c>
      <c r="Q3" s="9" t="s">
        <v>160</v>
      </c>
      <c r="R3" s="9">
        <v>2</v>
      </c>
      <c r="S3" s="9" t="s">
        <v>161</v>
      </c>
      <c r="T3" s="9" t="s">
        <v>162</v>
      </c>
      <c r="U3" s="9" t="s">
        <v>163</v>
      </c>
      <c r="V3" s="9" t="s">
        <v>164</v>
      </c>
      <c r="W3" s="9" t="s">
        <v>81</v>
      </c>
      <c r="X3" s="9" t="s">
        <v>165</v>
      </c>
      <c r="Y3" s="9" t="s">
        <v>166</v>
      </c>
      <c r="Z3" s="26" t="s">
        <v>61</v>
      </c>
      <c r="AA3" s="9"/>
      <c r="AB3" s="9"/>
      <c r="AC3" s="9"/>
      <c r="AD3" s="9"/>
    </row>
    <row r="4" spans="1:76" s="2" customFormat="1" ht="267" customHeight="1">
      <c r="A4" s="9">
        <v>9</v>
      </c>
      <c r="B4" s="27">
        <v>43352</v>
      </c>
      <c r="C4" s="21" t="s">
        <v>182</v>
      </c>
      <c r="D4" s="28" t="s">
        <v>183</v>
      </c>
      <c r="E4" s="9" t="s">
        <v>59</v>
      </c>
      <c r="F4" s="23" t="s">
        <v>184</v>
      </c>
      <c r="G4" s="9" t="s">
        <v>185</v>
      </c>
      <c r="H4" s="9" t="s">
        <v>186</v>
      </c>
      <c r="I4" s="9" t="s">
        <v>187</v>
      </c>
      <c r="J4" s="9" t="s">
        <v>188</v>
      </c>
      <c r="K4" s="9" t="s">
        <v>129</v>
      </c>
      <c r="L4" s="9" t="s">
        <v>189</v>
      </c>
      <c r="M4" s="9" t="s">
        <v>190</v>
      </c>
      <c r="N4" s="9" t="s">
        <v>191</v>
      </c>
      <c r="O4" s="9" t="s">
        <v>55</v>
      </c>
      <c r="P4" s="9" t="s">
        <v>192</v>
      </c>
      <c r="Q4" s="9" t="s">
        <v>193</v>
      </c>
      <c r="R4" s="9">
        <v>1</v>
      </c>
      <c r="S4" s="9" t="s">
        <v>194</v>
      </c>
      <c r="T4" s="9" t="s">
        <v>195</v>
      </c>
      <c r="U4" s="9" t="s">
        <v>196</v>
      </c>
      <c r="V4" s="9" t="s">
        <v>197</v>
      </c>
      <c r="W4" s="9" t="s">
        <v>198</v>
      </c>
      <c r="X4" s="9"/>
      <c r="Y4" s="9"/>
      <c r="Z4" s="26" t="s">
        <v>61</v>
      </c>
      <c r="AA4" s="9"/>
      <c r="AB4" s="9"/>
      <c r="AC4" s="9"/>
      <c r="AD4" s="9"/>
    </row>
    <row r="5" spans="1:76" s="2" customFormat="1" ht="270">
      <c r="A5" s="9">
        <v>16</v>
      </c>
      <c r="B5" s="13">
        <v>43361</v>
      </c>
      <c r="C5" s="21" t="s">
        <v>182</v>
      </c>
      <c r="D5" s="9" t="s">
        <v>273</v>
      </c>
      <c r="E5" s="9" t="s">
        <v>145</v>
      </c>
      <c r="F5" s="29" t="s">
        <v>274</v>
      </c>
      <c r="G5" s="9" t="s">
        <v>275</v>
      </c>
      <c r="H5" s="9" t="s">
        <v>276</v>
      </c>
      <c r="I5" s="9" t="s">
        <v>277</v>
      </c>
      <c r="J5" s="9" t="s">
        <v>278</v>
      </c>
      <c r="K5" s="9" t="s">
        <v>129</v>
      </c>
      <c r="L5" s="9" t="s">
        <v>279</v>
      </c>
      <c r="M5" s="9" t="s">
        <v>280</v>
      </c>
      <c r="N5" s="9" t="s">
        <v>281</v>
      </c>
      <c r="O5" s="9" t="s">
        <v>76</v>
      </c>
      <c r="P5" s="9" t="s">
        <v>282</v>
      </c>
      <c r="Q5" s="9" t="s">
        <v>57</v>
      </c>
      <c r="R5" s="9">
        <v>2</v>
      </c>
      <c r="S5" s="9" t="s">
        <v>110</v>
      </c>
      <c r="T5" s="9" t="s">
        <v>59</v>
      </c>
      <c r="U5" s="9" t="s">
        <v>283</v>
      </c>
      <c r="V5" s="9" t="s">
        <v>268</v>
      </c>
      <c r="W5" s="9" t="s">
        <v>198</v>
      </c>
      <c r="X5" s="9"/>
      <c r="Y5" s="9"/>
      <c r="Z5" s="26" t="s">
        <v>61</v>
      </c>
      <c r="AA5" s="9" t="s">
        <v>76</v>
      </c>
      <c r="AB5" s="9" t="s">
        <v>284</v>
      </c>
      <c r="AC5" s="9"/>
      <c r="AD5" s="9"/>
    </row>
    <row r="6" spans="1:76" s="2" customFormat="1" ht="50.25" customHeight="1">
      <c r="A6" s="9">
        <v>25</v>
      </c>
      <c r="B6" s="30">
        <v>43390</v>
      </c>
      <c r="C6" s="21" t="s">
        <v>63</v>
      </c>
      <c r="D6" s="9" t="s">
        <v>45</v>
      </c>
      <c r="E6" s="9" t="s">
        <v>37</v>
      </c>
      <c r="F6" s="29" t="s">
        <v>380</v>
      </c>
      <c r="G6" s="9" t="s">
        <v>102</v>
      </c>
      <c r="H6" s="9" t="s">
        <v>381</v>
      </c>
      <c r="I6" s="9" t="s">
        <v>382</v>
      </c>
      <c r="J6" s="9" t="s">
        <v>155</v>
      </c>
      <c r="K6" s="9" t="s">
        <v>129</v>
      </c>
      <c r="L6" s="9" t="s">
        <v>383</v>
      </c>
      <c r="M6" s="9" t="s">
        <v>384</v>
      </c>
      <c r="N6" s="9" t="s">
        <v>385</v>
      </c>
      <c r="O6" s="9" t="s">
        <v>55</v>
      </c>
      <c r="P6" s="9" t="s">
        <v>386</v>
      </c>
      <c r="Q6" s="9" t="s">
        <v>160</v>
      </c>
      <c r="R6" s="9">
        <v>1</v>
      </c>
      <c r="S6" s="9" t="s">
        <v>387</v>
      </c>
      <c r="T6" s="9" t="s">
        <v>59</v>
      </c>
      <c r="U6" s="9" t="s">
        <v>388</v>
      </c>
      <c r="V6" s="9" t="s">
        <v>389</v>
      </c>
      <c r="W6" s="9" t="s">
        <v>81</v>
      </c>
      <c r="X6" s="9" t="s">
        <v>390</v>
      </c>
      <c r="Y6" s="9"/>
      <c r="Z6" s="26" t="s">
        <v>61</v>
      </c>
      <c r="AA6" s="9" t="s">
        <v>390</v>
      </c>
      <c r="AB6" s="9"/>
      <c r="AC6" s="9"/>
      <c r="AD6" s="9"/>
    </row>
    <row r="7" spans="1:76" s="2" customFormat="1" ht="57" customHeight="1">
      <c r="A7" s="9">
        <v>32</v>
      </c>
      <c r="B7" s="30">
        <v>43416</v>
      </c>
      <c r="C7" s="21" t="s">
        <v>182</v>
      </c>
      <c r="D7" s="9" t="s">
        <v>45</v>
      </c>
      <c r="E7" s="9" t="s">
        <v>37</v>
      </c>
      <c r="F7" s="29" t="s">
        <v>456</v>
      </c>
      <c r="G7" s="9" t="s">
        <v>457</v>
      </c>
      <c r="H7" s="31" t="s">
        <v>458</v>
      </c>
      <c r="I7" s="9" t="s">
        <v>459</v>
      </c>
      <c r="J7" s="9"/>
      <c r="K7" s="9" t="s">
        <v>129</v>
      </c>
      <c r="L7" s="9" t="s">
        <v>460</v>
      </c>
      <c r="M7" s="9" t="s">
        <v>461</v>
      </c>
      <c r="N7" s="9" t="s">
        <v>462</v>
      </c>
      <c r="O7" s="9" t="s">
        <v>55</v>
      </c>
      <c r="P7" s="9" t="s">
        <v>463</v>
      </c>
      <c r="Q7" s="9" t="s">
        <v>464</v>
      </c>
      <c r="R7" s="9">
        <v>1</v>
      </c>
      <c r="S7" s="9" t="s">
        <v>455</v>
      </c>
      <c r="T7" s="9" t="s">
        <v>466</v>
      </c>
      <c r="U7" s="9" t="s">
        <v>445</v>
      </c>
      <c r="V7" s="9" t="s">
        <v>129</v>
      </c>
      <c r="W7" s="9" t="s">
        <v>81</v>
      </c>
      <c r="X7" s="9" t="s">
        <v>467</v>
      </c>
      <c r="Y7" s="9"/>
      <c r="Z7" s="26" t="s">
        <v>61</v>
      </c>
      <c r="AA7" s="9"/>
      <c r="AB7" s="9"/>
      <c r="AC7" s="9"/>
      <c r="AD7" s="9"/>
    </row>
    <row r="8" spans="1:76" s="2" customFormat="1" ht="57.75" customHeight="1">
      <c r="A8" s="9">
        <v>41</v>
      </c>
      <c r="B8" s="30">
        <v>43445</v>
      </c>
      <c r="C8" s="21" t="s">
        <v>63</v>
      </c>
      <c r="D8" s="9" t="s">
        <v>557</v>
      </c>
      <c r="E8" s="9" t="s">
        <v>37</v>
      </c>
      <c r="F8" s="29" t="s">
        <v>558</v>
      </c>
      <c r="G8" s="9" t="s">
        <v>102</v>
      </c>
      <c r="H8" s="9" t="s">
        <v>559</v>
      </c>
      <c r="I8" s="9"/>
      <c r="J8" s="32" t="s">
        <v>560</v>
      </c>
      <c r="K8" s="9" t="s">
        <v>129</v>
      </c>
      <c r="L8" s="31" t="s">
        <v>561</v>
      </c>
      <c r="M8" s="9" t="s">
        <v>562</v>
      </c>
      <c r="N8" s="9" t="s">
        <v>563</v>
      </c>
      <c r="O8" s="9" t="s">
        <v>55</v>
      </c>
      <c r="P8" s="9" t="s">
        <v>564</v>
      </c>
      <c r="Q8" s="9" t="s">
        <v>208</v>
      </c>
      <c r="R8" s="9">
        <v>2</v>
      </c>
      <c r="S8" s="9" t="s">
        <v>565</v>
      </c>
      <c r="T8" s="9" t="s">
        <v>59</v>
      </c>
      <c r="U8" s="9" t="s">
        <v>566</v>
      </c>
      <c r="V8" s="9" t="s">
        <v>533</v>
      </c>
      <c r="W8" s="9" t="s">
        <v>81</v>
      </c>
      <c r="X8" s="9" t="s">
        <v>545</v>
      </c>
      <c r="Y8" s="9" t="s">
        <v>567</v>
      </c>
      <c r="Z8" s="26" t="s">
        <v>61</v>
      </c>
      <c r="AA8" s="9" t="s">
        <v>545</v>
      </c>
      <c r="AB8" s="9"/>
      <c r="AC8" s="9"/>
      <c r="AD8" s="9"/>
    </row>
    <row r="9" spans="1:76" s="2" customFormat="1" ht="111.75" customHeight="1">
      <c r="A9" s="9">
        <v>47</v>
      </c>
      <c r="B9" s="13">
        <v>43510</v>
      </c>
      <c r="C9" s="21" t="s">
        <v>35</v>
      </c>
      <c r="D9" s="9" t="s">
        <v>64</v>
      </c>
      <c r="E9" s="9"/>
      <c r="F9" s="29" t="s">
        <v>632</v>
      </c>
      <c r="G9" s="9"/>
      <c r="H9" s="9" t="s">
        <v>633</v>
      </c>
      <c r="I9" s="9" t="s">
        <v>634</v>
      </c>
      <c r="J9" s="9" t="s">
        <v>635</v>
      </c>
      <c r="K9" s="9" t="s">
        <v>129</v>
      </c>
      <c r="L9" s="33" t="s">
        <v>636</v>
      </c>
      <c r="M9" s="9" t="s">
        <v>637</v>
      </c>
      <c r="N9" s="9" t="s">
        <v>638</v>
      </c>
      <c r="O9" s="9" t="s">
        <v>134</v>
      </c>
      <c r="P9" s="9" t="s">
        <v>639</v>
      </c>
      <c r="Q9" s="9" t="s">
        <v>81</v>
      </c>
      <c r="R9" s="9">
        <v>1</v>
      </c>
      <c r="S9" s="9" t="s">
        <v>37</v>
      </c>
      <c r="T9" s="26" t="s">
        <v>162</v>
      </c>
      <c r="U9" s="9" t="s">
        <v>640</v>
      </c>
      <c r="V9" s="9" t="s">
        <v>641</v>
      </c>
      <c r="W9" s="9" t="s">
        <v>151</v>
      </c>
      <c r="X9" s="9" t="s">
        <v>642</v>
      </c>
      <c r="Y9" s="9"/>
      <c r="Z9" s="26" t="s">
        <v>61</v>
      </c>
      <c r="AA9" s="9"/>
      <c r="AB9" s="9"/>
      <c r="AC9" s="9"/>
      <c r="AD9" s="9"/>
    </row>
    <row r="10" spans="1:76" s="2" customFormat="1" ht="217.5" customHeight="1">
      <c r="A10" s="9">
        <v>49</v>
      </c>
      <c r="B10" s="17">
        <v>43539</v>
      </c>
      <c r="C10" s="34" t="s">
        <v>35</v>
      </c>
      <c r="D10" s="9" t="s">
        <v>666</v>
      </c>
      <c r="E10" s="9" t="s">
        <v>145</v>
      </c>
      <c r="F10" s="29" t="s">
        <v>667</v>
      </c>
      <c r="G10" s="9" t="s">
        <v>37</v>
      </c>
      <c r="H10" s="9" t="s">
        <v>668</v>
      </c>
      <c r="I10" s="9" t="s">
        <v>669</v>
      </c>
      <c r="J10" s="9" t="s">
        <v>670</v>
      </c>
      <c r="K10" s="9" t="s">
        <v>129</v>
      </c>
      <c r="L10" s="9" t="s">
        <v>671</v>
      </c>
      <c r="M10" s="9" t="s">
        <v>672</v>
      </c>
      <c r="N10" s="9" t="s">
        <v>673</v>
      </c>
      <c r="O10" s="9" t="s">
        <v>150</v>
      </c>
      <c r="P10" s="9" t="s">
        <v>674</v>
      </c>
      <c r="Q10" s="9" t="s">
        <v>533</v>
      </c>
      <c r="R10" s="9">
        <v>3</v>
      </c>
      <c r="S10" s="9" t="s">
        <v>675</v>
      </c>
      <c r="T10" s="9" t="s">
        <v>466</v>
      </c>
      <c r="U10" s="9" t="s">
        <v>200</v>
      </c>
      <c r="V10" s="9" t="s">
        <v>676</v>
      </c>
      <c r="W10" s="9" t="s">
        <v>151</v>
      </c>
      <c r="X10" s="9" t="s">
        <v>677</v>
      </c>
      <c r="Y10" s="9"/>
      <c r="Z10" s="26" t="s">
        <v>96</v>
      </c>
      <c r="AA10" s="9" t="s">
        <v>678</v>
      </c>
      <c r="AB10" s="9"/>
      <c r="AC10" s="9"/>
      <c r="AD10" s="9"/>
    </row>
    <row r="11" spans="1:76" s="2" customFormat="1" ht="69" customHeight="1">
      <c r="A11" s="9">
        <v>68</v>
      </c>
      <c r="B11" s="17">
        <v>43685</v>
      </c>
      <c r="C11" s="34" t="s">
        <v>63</v>
      </c>
      <c r="D11" s="9" t="s">
        <v>867</v>
      </c>
      <c r="E11" s="9" t="s">
        <v>145</v>
      </c>
      <c r="F11" s="35" t="s">
        <v>868</v>
      </c>
      <c r="G11" s="9" t="s">
        <v>117</v>
      </c>
      <c r="H11" s="31" t="s">
        <v>869</v>
      </c>
      <c r="I11" s="31" t="s">
        <v>870</v>
      </c>
      <c r="J11" s="31" t="s">
        <v>871</v>
      </c>
      <c r="K11" s="9" t="s">
        <v>129</v>
      </c>
      <c r="L11" s="9" t="s">
        <v>872</v>
      </c>
      <c r="M11" s="31" t="s">
        <v>873</v>
      </c>
      <c r="N11" s="31" t="s">
        <v>874</v>
      </c>
      <c r="O11" s="9" t="s">
        <v>175</v>
      </c>
      <c r="P11" s="9" t="s">
        <v>98</v>
      </c>
      <c r="Q11" s="9" t="s">
        <v>81</v>
      </c>
      <c r="R11" s="9">
        <v>1</v>
      </c>
      <c r="S11" s="9" t="s">
        <v>847</v>
      </c>
      <c r="T11" s="9" t="s">
        <v>59</v>
      </c>
      <c r="U11" s="9" t="s">
        <v>848</v>
      </c>
      <c r="V11" s="9" t="s">
        <v>875</v>
      </c>
      <c r="W11" s="9" t="s">
        <v>81</v>
      </c>
      <c r="X11" s="9" t="s">
        <v>201</v>
      </c>
      <c r="Y11" s="9" t="s">
        <v>839</v>
      </c>
      <c r="Z11" s="26" t="s">
        <v>61</v>
      </c>
      <c r="AA11" s="9"/>
      <c r="AB11" s="9"/>
      <c r="AC11" s="9"/>
      <c r="AD11" s="9"/>
    </row>
    <row r="12" spans="1:76" s="2" customFormat="1" ht="72" customHeight="1">
      <c r="A12" s="9">
        <v>75</v>
      </c>
      <c r="B12" s="17">
        <v>43748</v>
      </c>
      <c r="C12" s="34" t="s">
        <v>334</v>
      </c>
      <c r="D12" s="36" t="s">
        <v>931</v>
      </c>
      <c r="E12" s="9" t="s">
        <v>59</v>
      </c>
      <c r="F12" s="35" t="s">
        <v>932</v>
      </c>
      <c r="G12" s="9" t="s">
        <v>847</v>
      </c>
      <c r="H12" s="37" t="s">
        <v>933</v>
      </c>
      <c r="I12" s="9"/>
      <c r="J12" s="9" t="s">
        <v>934</v>
      </c>
      <c r="K12" s="9" t="s">
        <v>129</v>
      </c>
      <c r="L12" s="9" t="s">
        <v>935</v>
      </c>
      <c r="M12" s="37" t="s">
        <v>936</v>
      </c>
      <c r="N12" s="9" t="s">
        <v>937</v>
      </c>
      <c r="O12" s="9" t="s">
        <v>55</v>
      </c>
      <c r="P12" s="9" t="s">
        <v>98</v>
      </c>
      <c r="Q12" s="9" t="s">
        <v>617</v>
      </c>
      <c r="R12" s="9">
        <v>2</v>
      </c>
      <c r="S12" s="9" t="s">
        <v>938</v>
      </c>
      <c r="T12" s="9" t="s">
        <v>162</v>
      </c>
      <c r="U12" s="9" t="s">
        <v>930</v>
      </c>
      <c r="V12" s="9" t="s">
        <v>939</v>
      </c>
      <c r="W12" s="9" t="s">
        <v>617</v>
      </c>
      <c r="X12" s="9" t="s">
        <v>201</v>
      </c>
      <c r="Y12" s="9"/>
      <c r="Z12" s="26" t="s">
        <v>61</v>
      </c>
      <c r="AA12" s="9"/>
      <c r="AB12" s="9"/>
      <c r="AC12" s="9"/>
      <c r="AD12" s="9"/>
    </row>
    <row r="13" spans="1:76" s="2" customFormat="1" ht="75" customHeight="1">
      <c r="A13" s="9">
        <v>80</v>
      </c>
      <c r="B13" s="17">
        <v>43811</v>
      </c>
      <c r="C13" s="34" t="s">
        <v>63</v>
      </c>
      <c r="D13" s="9" t="s">
        <v>45</v>
      </c>
      <c r="E13" s="9" t="s">
        <v>37</v>
      </c>
      <c r="F13" s="35" t="s">
        <v>978</v>
      </c>
      <c r="G13" s="9" t="s">
        <v>889</v>
      </c>
      <c r="H13" s="31" t="s">
        <v>979</v>
      </c>
      <c r="I13" s="31" t="s">
        <v>980</v>
      </c>
      <c r="J13" s="9" t="s">
        <v>278</v>
      </c>
      <c r="K13" s="9" t="s">
        <v>129</v>
      </c>
      <c r="L13" s="25" t="s">
        <v>981</v>
      </c>
      <c r="M13" s="25" t="s">
        <v>982</v>
      </c>
      <c r="N13" s="25" t="s">
        <v>983</v>
      </c>
      <c r="O13" s="25" t="s">
        <v>55</v>
      </c>
      <c r="P13" s="25" t="s">
        <v>145</v>
      </c>
      <c r="Q13" s="25" t="s">
        <v>617</v>
      </c>
      <c r="R13" s="9">
        <v>1</v>
      </c>
      <c r="S13" s="9" t="s">
        <v>847</v>
      </c>
      <c r="T13" s="9" t="s">
        <v>162</v>
      </c>
      <c r="U13" s="9" t="s">
        <v>930</v>
      </c>
      <c r="V13" s="9" t="s">
        <v>939</v>
      </c>
      <c r="W13" s="9" t="s">
        <v>617</v>
      </c>
      <c r="X13" s="9" t="s">
        <v>839</v>
      </c>
      <c r="Y13" s="9"/>
      <c r="Z13" s="26" t="s">
        <v>61</v>
      </c>
      <c r="AA13" s="9"/>
      <c r="AB13" s="9"/>
      <c r="AC13" s="9"/>
      <c r="AD13" s="9"/>
    </row>
    <row r="14" spans="1:76" s="2" customFormat="1" ht="110.25" customHeight="1">
      <c r="A14" s="9">
        <v>82</v>
      </c>
      <c r="B14" s="17">
        <v>43839</v>
      </c>
      <c r="C14" s="34" t="s">
        <v>63</v>
      </c>
      <c r="D14" s="9" t="s">
        <v>45</v>
      </c>
      <c r="E14" s="9" t="s">
        <v>37</v>
      </c>
      <c r="F14" s="35" t="s">
        <v>990</v>
      </c>
      <c r="G14" s="9" t="s">
        <v>889</v>
      </c>
      <c r="H14" s="38" t="s">
        <v>991</v>
      </c>
      <c r="I14" s="31" t="s">
        <v>992</v>
      </c>
      <c r="J14" s="9" t="s">
        <v>164</v>
      </c>
      <c r="K14" s="9" t="s">
        <v>129</v>
      </c>
      <c r="L14" s="25" t="s">
        <v>993</v>
      </c>
      <c r="M14" s="39" t="s">
        <v>994</v>
      </c>
      <c r="N14" s="25" t="s">
        <v>833</v>
      </c>
      <c r="O14" s="25" t="s">
        <v>55</v>
      </c>
      <c r="P14" s="25" t="s">
        <v>995</v>
      </c>
      <c r="Q14" s="25" t="s">
        <v>81</v>
      </c>
      <c r="R14" s="9">
        <v>1</v>
      </c>
      <c r="S14" s="9" t="s">
        <v>37</v>
      </c>
      <c r="T14" s="9" t="s">
        <v>59</v>
      </c>
      <c r="U14" s="9" t="s">
        <v>930</v>
      </c>
      <c r="V14" s="9" t="s">
        <v>37</v>
      </c>
      <c r="W14" s="9" t="s">
        <v>617</v>
      </c>
      <c r="X14" s="9" t="s">
        <v>467</v>
      </c>
      <c r="Y14" s="9" t="s">
        <v>976</v>
      </c>
      <c r="Z14" s="26" t="s">
        <v>61</v>
      </c>
      <c r="AA14" s="9"/>
      <c r="AB14" s="9"/>
      <c r="AC14" s="9"/>
      <c r="AD14" s="9"/>
    </row>
    <row r="15" spans="1:76" s="8" customFormat="1" ht="144" customHeight="1">
      <c r="A15" s="16">
        <v>117</v>
      </c>
      <c r="B15" s="16">
        <v>2019</v>
      </c>
      <c r="C15" s="15" t="s">
        <v>1336</v>
      </c>
      <c r="D15" s="16" t="s">
        <v>1066</v>
      </c>
      <c r="E15" s="16" t="s">
        <v>37</v>
      </c>
      <c r="F15" s="18" t="s">
        <v>1335</v>
      </c>
      <c r="G15" s="16" t="s">
        <v>1345</v>
      </c>
      <c r="H15" s="16" t="s">
        <v>1337</v>
      </c>
      <c r="I15" s="16"/>
      <c r="J15" s="16" t="s">
        <v>1340</v>
      </c>
      <c r="K15" s="16" t="s">
        <v>129</v>
      </c>
      <c r="L15" s="16" t="s">
        <v>1339</v>
      </c>
      <c r="M15" s="16" t="s">
        <v>1338</v>
      </c>
      <c r="N15" s="16" t="s">
        <v>1342</v>
      </c>
      <c r="O15" s="16" t="s">
        <v>76</v>
      </c>
      <c r="P15" s="16" t="s">
        <v>1115</v>
      </c>
      <c r="Q15" s="16" t="s">
        <v>1054</v>
      </c>
      <c r="R15" s="16">
        <v>2</v>
      </c>
      <c r="S15" s="16" t="s">
        <v>37</v>
      </c>
      <c r="T15" s="16" t="s">
        <v>37</v>
      </c>
      <c r="U15" s="16" t="s">
        <v>1343</v>
      </c>
      <c r="V15" s="16" t="s">
        <v>37</v>
      </c>
      <c r="W15" s="16" t="s">
        <v>617</v>
      </c>
      <c r="X15" s="16" t="s">
        <v>1344</v>
      </c>
      <c r="Y15" s="16"/>
      <c r="Z15" s="19" t="s">
        <v>61</v>
      </c>
      <c r="AA15" s="20"/>
      <c r="AB15" s="20"/>
      <c r="AC15" s="20"/>
      <c r="AD15" s="20" t="s">
        <v>1341</v>
      </c>
    </row>
    <row r="16" spans="1:76" s="8" customFormat="1" ht="171.75" customHeight="1">
      <c r="A16" s="16">
        <v>137</v>
      </c>
      <c r="B16" s="17">
        <v>44019</v>
      </c>
      <c r="C16" s="15" t="s">
        <v>1570</v>
      </c>
      <c r="D16" s="16" t="s">
        <v>1571</v>
      </c>
      <c r="E16" s="16" t="s">
        <v>37</v>
      </c>
      <c r="F16" s="18" t="s">
        <v>1501</v>
      </c>
      <c r="G16" s="16" t="s">
        <v>50</v>
      </c>
      <c r="H16" s="16" t="s">
        <v>1572</v>
      </c>
      <c r="I16" s="16" t="s">
        <v>1573</v>
      </c>
      <c r="J16" s="16" t="s">
        <v>1054</v>
      </c>
      <c r="K16" s="64" t="s">
        <v>129</v>
      </c>
      <c r="L16" s="64" t="s">
        <v>1577</v>
      </c>
      <c r="M16" s="64" t="s">
        <v>1574</v>
      </c>
      <c r="N16" s="64" t="s">
        <v>1576</v>
      </c>
      <c r="O16" s="64" t="s">
        <v>134</v>
      </c>
      <c r="P16" s="64" t="s">
        <v>1414</v>
      </c>
      <c r="Q16" s="64"/>
      <c r="R16" s="16">
        <v>3</v>
      </c>
      <c r="S16" s="16" t="s">
        <v>1578</v>
      </c>
      <c r="T16" s="16" t="s">
        <v>37</v>
      </c>
      <c r="U16" s="16" t="s">
        <v>837</v>
      </c>
      <c r="V16" s="16" t="s">
        <v>37</v>
      </c>
      <c r="W16" s="16" t="s">
        <v>617</v>
      </c>
      <c r="X16" s="16" t="s">
        <v>1579</v>
      </c>
      <c r="Y16" s="16"/>
      <c r="Z16" s="19" t="s">
        <v>61</v>
      </c>
      <c r="AA16" s="20"/>
      <c r="AB16" s="20"/>
      <c r="AC16" s="20"/>
      <c r="AD16" s="20" t="s">
        <v>1575</v>
      </c>
    </row>
    <row r="17" spans="11:17" s="2" customFormat="1" ht="34.5">
      <c r="K17" s="218" t="s">
        <v>2683</v>
      </c>
      <c r="L17" s="297" t="s">
        <v>2578</v>
      </c>
      <c r="M17" s="85" t="s">
        <v>2232</v>
      </c>
      <c r="N17" s="297" t="s">
        <v>1140</v>
      </c>
      <c r="O17" s="297" t="s">
        <v>357</v>
      </c>
      <c r="P17" s="297" t="s">
        <v>334</v>
      </c>
      <c r="Q17" s="83">
        <f>SUM(R3:R16)</f>
        <v>23</v>
      </c>
    </row>
    <row r="18" spans="11:17" s="2" customFormat="1" ht="17.25">
      <c r="K18" s="218" t="s">
        <v>2684</v>
      </c>
      <c r="L18" s="81">
        <v>1</v>
      </c>
      <c r="M18" s="81">
        <v>4</v>
      </c>
      <c r="N18" s="168">
        <v>4</v>
      </c>
      <c r="O18" s="168">
        <v>11</v>
      </c>
      <c r="P18" s="168">
        <v>3</v>
      </c>
      <c r="Q18" s="81">
        <f>SUM(L18:P18)</f>
        <v>23</v>
      </c>
    </row>
    <row r="19" spans="11:17" s="2" customFormat="1" ht="17.25">
      <c r="K19" s="218" t="s">
        <v>2685</v>
      </c>
      <c r="L19" s="298">
        <f>L18/Q18</f>
        <v>4.3478260869565216E-2</v>
      </c>
      <c r="M19" s="298">
        <f>M18/Q18</f>
        <v>0.17391304347826086</v>
      </c>
      <c r="N19" s="298">
        <f>N18/Q18</f>
        <v>0.17391304347826086</v>
      </c>
      <c r="O19" s="298">
        <f>O18/Q18</f>
        <v>0.47826086956521741</v>
      </c>
      <c r="P19" s="298">
        <f>P18/Q18</f>
        <v>0.13043478260869565</v>
      </c>
      <c r="Q19" s="299">
        <f>SUM(L19:P19)</f>
        <v>1</v>
      </c>
    </row>
    <row r="20" spans="11:17" s="2" customFormat="1"/>
    <row r="21" spans="11:17" s="2" customFormat="1"/>
  </sheetData>
  <mergeCells count="7">
    <mergeCell ref="AD1:AD2"/>
    <mergeCell ref="A1:I1"/>
    <mergeCell ref="J1:L1"/>
    <mergeCell ref="M1:V1"/>
    <mergeCell ref="W1:Y1"/>
    <mergeCell ref="Z1:AB1"/>
    <mergeCell ref="AC1:AC2"/>
  </mergeCells>
  <dataValidations count="1">
    <dataValidation type="list" allowBlank="1" showErrorMessage="1" sqref="Z2" xr:uid="{00000000-0002-0000-1000-000000000000}">
      <formula1>#REF!</formula1>
    </dataValidation>
  </dataValidations>
  <hyperlinks>
    <hyperlink ref="F3" r:id="rId1" xr:uid="{00000000-0004-0000-1000-000000000000}"/>
    <hyperlink ref="F4" r:id="rId2" xr:uid="{00000000-0004-0000-1000-000001000000}"/>
    <hyperlink ref="F5" r:id="rId3" xr:uid="{00000000-0004-0000-1000-000002000000}"/>
    <hyperlink ref="F6" r:id="rId4" xr:uid="{00000000-0004-0000-1000-000003000000}"/>
    <hyperlink ref="F7" r:id="rId5" xr:uid="{00000000-0004-0000-1000-000004000000}"/>
    <hyperlink ref="F8" r:id="rId6" xr:uid="{00000000-0004-0000-1000-000005000000}"/>
    <hyperlink ref="F9" r:id="rId7" xr:uid="{00000000-0004-0000-1000-000006000000}"/>
    <hyperlink ref="F10" r:id="rId8" xr:uid="{00000000-0004-0000-1000-000007000000}"/>
    <hyperlink ref="F11" r:id="rId9" xr:uid="{00000000-0004-0000-1000-000008000000}"/>
    <hyperlink ref="F12" r:id="rId10" xr:uid="{00000000-0004-0000-1000-000009000000}"/>
    <hyperlink ref="F13" r:id="rId11" xr:uid="{00000000-0004-0000-1000-00000A000000}"/>
    <hyperlink ref="F14" r:id="rId12" xr:uid="{00000000-0004-0000-1000-00000B000000}"/>
    <hyperlink ref="F15" r:id="rId13" xr:uid="{00000000-0004-0000-1000-00000C000000}"/>
    <hyperlink ref="F16" r:id="rId14" xr:uid="{00000000-0004-0000-1000-00000D000000}"/>
  </hyperlinks>
  <pageMargins left="0.7" right="0.7" top="0.75" bottom="0.75" header="0.3" footer="0.3"/>
  <legacyDrawing r:id="rId15"/>
  <extLst>
    <ext xmlns:x14="http://schemas.microsoft.com/office/spreadsheetml/2009/9/main" uri="{CCE6A557-97BC-4b89-ADB6-D9C93CAAB3DF}">
      <x14:dataValidations xmlns:xm="http://schemas.microsoft.com/office/excel/2006/main" count="1">
        <x14:dataValidation type="list" allowBlank="1" showErrorMessage="1" xr:uid="{00000000-0002-0000-1000-000001000000}">
          <x14:formula1>
            <xm:f>'C:\Users\Nidia\Documents\Respaldo Tío\Educiac\USAID\ONDA\[Matriz Monitoreo de Medios DA_GA.xlsx]Variables '!#REF!</xm:f>
          </x14:formula1>
          <xm:sqref>C3:C14 W3:W14 O3:O14 K3:K14 T3 T5:T6 T8:T9 T11:T14 E3:E8 E10:E14 Z3:Z14</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X12"/>
  <sheetViews>
    <sheetView topLeftCell="H1" zoomScale="70" zoomScaleNormal="70" workbookViewId="0">
      <selection activeCell="I11" sqref="I11"/>
    </sheetView>
  </sheetViews>
  <sheetFormatPr baseColWidth="10" defaultRowHeight="15"/>
  <cols>
    <col min="1" max="1" width="0.28515625" hidden="1" customWidth="1"/>
    <col min="2" max="2" width="17.42578125" bestFit="1" customWidth="1"/>
    <col min="4" max="4" width="12.85546875" customWidth="1"/>
    <col min="12" max="12" width="17" customWidth="1"/>
    <col min="13" max="18" width="11.5703125" bestFit="1" customWidth="1"/>
  </cols>
  <sheetData>
    <row r="1" spans="1:76" s="93" customFormat="1" ht="37.5" customHeight="1">
      <c r="A1" s="430" t="s">
        <v>1</v>
      </c>
      <c r="B1" s="431"/>
      <c r="C1" s="431"/>
      <c r="D1" s="431"/>
      <c r="E1" s="431"/>
      <c r="F1" s="431"/>
      <c r="G1" s="431"/>
      <c r="H1" s="431"/>
      <c r="I1" s="431"/>
      <c r="J1" s="430" t="s">
        <v>6</v>
      </c>
      <c r="K1" s="431"/>
      <c r="L1" s="431"/>
      <c r="M1" s="430" t="s">
        <v>7</v>
      </c>
      <c r="N1" s="431"/>
      <c r="O1" s="431"/>
      <c r="P1" s="431"/>
      <c r="Q1" s="431"/>
      <c r="R1" s="431"/>
      <c r="S1" s="431"/>
      <c r="T1" s="431"/>
      <c r="U1" s="431"/>
      <c r="V1" s="431"/>
      <c r="W1" s="430" t="s">
        <v>8</v>
      </c>
      <c r="X1" s="431"/>
      <c r="Y1" s="431"/>
      <c r="Z1" s="430" t="s">
        <v>9</v>
      </c>
      <c r="AA1" s="431"/>
      <c r="AB1" s="431"/>
      <c r="AC1" s="428" t="s">
        <v>10</v>
      </c>
      <c r="AD1" s="428" t="s">
        <v>4</v>
      </c>
      <c r="AE1" s="98"/>
      <c r="AF1" s="98"/>
      <c r="AG1" s="98"/>
      <c r="AH1" s="98"/>
      <c r="AI1" s="98"/>
      <c r="AJ1" s="98"/>
      <c r="AK1" s="98"/>
      <c r="AL1" s="98"/>
      <c r="AM1" s="98"/>
      <c r="AN1" s="98"/>
      <c r="AO1" s="98"/>
      <c r="AP1" s="98"/>
      <c r="AQ1" s="98"/>
      <c r="AR1" s="98"/>
      <c r="AS1" s="98"/>
      <c r="AT1" s="98"/>
      <c r="AU1" s="98"/>
      <c r="AV1" s="98"/>
      <c r="AW1" s="98"/>
      <c r="AX1" s="98"/>
      <c r="AY1" s="98"/>
      <c r="AZ1" s="98"/>
      <c r="BA1" s="98"/>
      <c r="BB1" s="98"/>
      <c r="BC1" s="98"/>
      <c r="BD1" s="98"/>
      <c r="BE1" s="98"/>
      <c r="BF1" s="98"/>
      <c r="BG1" s="98"/>
      <c r="BH1" s="98"/>
      <c r="BI1" s="98"/>
      <c r="BJ1" s="98"/>
      <c r="BK1" s="98"/>
      <c r="BL1" s="98"/>
      <c r="BM1" s="98"/>
      <c r="BN1" s="98"/>
      <c r="BO1" s="98"/>
      <c r="BP1" s="98"/>
      <c r="BQ1" s="98"/>
      <c r="BR1" s="98"/>
      <c r="BS1" s="98"/>
      <c r="BT1" s="98"/>
      <c r="BU1" s="98"/>
      <c r="BV1" s="98"/>
      <c r="BW1" s="98"/>
      <c r="BX1" s="98"/>
    </row>
    <row r="2" spans="1:76" s="93" customFormat="1" ht="123.75" customHeight="1">
      <c r="A2" s="100" t="s">
        <v>0</v>
      </c>
      <c r="B2" s="100" t="s">
        <v>2</v>
      </c>
      <c r="C2" s="100" t="s">
        <v>11</v>
      </c>
      <c r="D2" s="100" t="s">
        <v>12</v>
      </c>
      <c r="E2" s="100" t="s">
        <v>13</v>
      </c>
      <c r="F2" s="100" t="s">
        <v>14</v>
      </c>
      <c r="G2" s="100" t="s">
        <v>15</v>
      </c>
      <c r="H2" s="100" t="s">
        <v>16</v>
      </c>
      <c r="I2" s="100" t="s">
        <v>17</v>
      </c>
      <c r="J2" s="100" t="s">
        <v>3</v>
      </c>
      <c r="K2" s="100" t="s">
        <v>18</v>
      </c>
      <c r="L2" s="100" t="s">
        <v>19</v>
      </c>
      <c r="M2" s="100" t="s">
        <v>20</v>
      </c>
      <c r="N2" s="100" t="s">
        <v>21</v>
      </c>
      <c r="O2" s="100" t="s">
        <v>22</v>
      </c>
      <c r="P2" s="100" t="s">
        <v>23</v>
      </c>
      <c r="Q2" s="100" t="s">
        <v>24</v>
      </c>
      <c r="R2" s="100" t="s">
        <v>25</v>
      </c>
      <c r="S2" s="100" t="s">
        <v>26</v>
      </c>
      <c r="T2" s="100" t="s">
        <v>27</v>
      </c>
      <c r="U2" s="100" t="s">
        <v>28</v>
      </c>
      <c r="V2" s="100" t="s">
        <v>29</v>
      </c>
      <c r="W2" s="100" t="s">
        <v>1033</v>
      </c>
      <c r="X2" s="100" t="s">
        <v>30</v>
      </c>
      <c r="Y2" s="100" t="s">
        <v>31</v>
      </c>
      <c r="Z2" s="100" t="s">
        <v>32</v>
      </c>
      <c r="AA2" s="100" t="s">
        <v>33</v>
      </c>
      <c r="AB2" s="100" t="s">
        <v>34</v>
      </c>
      <c r="AC2" s="429"/>
      <c r="AD2" s="429"/>
      <c r="AE2" s="98"/>
      <c r="AF2" s="98"/>
      <c r="AG2" s="98"/>
      <c r="AH2" s="98"/>
      <c r="AI2" s="98"/>
      <c r="AJ2" s="98"/>
      <c r="AK2" s="98"/>
      <c r="AL2" s="98"/>
      <c r="AM2" s="98"/>
      <c r="AN2" s="98"/>
      <c r="AO2" s="98"/>
      <c r="AP2" s="98"/>
      <c r="AQ2" s="98"/>
      <c r="AR2" s="98"/>
      <c r="AS2" s="98"/>
      <c r="AT2" s="98"/>
      <c r="AU2" s="98"/>
      <c r="AV2" s="98"/>
      <c r="AW2" s="98"/>
      <c r="AX2" s="98"/>
      <c r="AY2" s="98"/>
      <c r="AZ2" s="98"/>
      <c r="BA2" s="98"/>
      <c r="BB2" s="98"/>
      <c r="BC2" s="98"/>
      <c r="BD2" s="98"/>
      <c r="BE2" s="98"/>
      <c r="BF2" s="98"/>
      <c r="BG2" s="98"/>
      <c r="BH2" s="98"/>
      <c r="BI2" s="98"/>
      <c r="BJ2" s="98"/>
      <c r="BK2" s="98"/>
      <c r="BL2" s="98"/>
      <c r="BM2" s="98"/>
      <c r="BN2" s="98"/>
      <c r="BO2" s="98"/>
      <c r="BP2" s="98"/>
      <c r="BQ2" s="98"/>
      <c r="BR2" s="98"/>
      <c r="BS2" s="98"/>
      <c r="BT2" s="98"/>
      <c r="BU2" s="98"/>
      <c r="BV2" s="98"/>
      <c r="BW2" s="98"/>
      <c r="BX2" s="98"/>
    </row>
    <row r="3" spans="1:76" s="93" customFormat="1" ht="30" customHeight="1">
      <c r="A3" s="142">
        <v>24</v>
      </c>
      <c r="B3" s="307">
        <v>43378</v>
      </c>
      <c r="C3" s="316" t="s">
        <v>63</v>
      </c>
      <c r="D3" s="81" t="s">
        <v>45</v>
      </c>
      <c r="E3" s="81" t="s">
        <v>37</v>
      </c>
      <c r="F3" s="308" t="s">
        <v>372</v>
      </c>
      <c r="G3" s="81" t="s">
        <v>102</v>
      </c>
      <c r="H3" s="168" t="s">
        <v>373</v>
      </c>
      <c r="I3" s="168"/>
      <c r="J3" s="168" t="s">
        <v>374</v>
      </c>
      <c r="K3" s="168" t="s">
        <v>333</v>
      </c>
      <c r="L3" s="168" t="s">
        <v>375</v>
      </c>
      <c r="M3" s="168" t="s">
        <v>376</v>
      </c>
      <c r="N3" s="168" t="s">
        <v>132</v>
      </c>
      <c r="O3" s="168" t="s">
        <v>134</v>
      </c>
      <c r="P3" s="168" t="s">
        <v>377</v>
      </c>
      <c r="Q3" s="168" t="s">
        <v>378</v>
      </c>
      <c r="R3" s="168">
        <v>1</v>
      </c>
      <c r="S3" s="168" t="s">
        <v>41</v>
      </c>
      <c r="T3" s="168" t="s">
        <v>306</v>
      </c>
      <c r="U3" s="168" t="s">
        <v>43</v>
      </c>
      <c r="V3" s="168" t="s">
        <v>110</v>
      </c>
      <c r="W3" s="168" t="s">
        <v>198</v>
      </c>
      <c r="X3" s="168"/>
      <c r="Y3" s="168"/>
      <c r="Z3" s="168" t="s">
        <v>357</v>
      </c>
      <c r="AA3" s="168"/>
      <c r="AB3" s="168"/>
      <c r="AC3" s="168"/>
      <c r="AD3" s="168" t="s">
        <v>379</v>
      </c>
    </row>
    <row r="4" spans="1:76" s="93" customFormat="1" ht="53.25" customHeight="1">
      <c r="A4" s="142">
        <v>35</v>
      </c>
      <c r="B4" s="309">
        <v>43435</v>
      </c>
      <c r="C4" s="316" t="s">
        <v>35</v>
      </c>
      <c r="D4" s="81" t="s">
        <v>489</v>
      </c>
      <c r="E4" s="81" t="s">
        <v>59</v>
      </c>
      <c r="F4" s="308" t="s">
        <v>490</v>
      </c>
      <c r="G4" s="81" t="s">
        <v>50</v>
      </c>
      <c r="H4" s="315" t="s">
        <v>491</v>
      </c>
      <c r="I4" s="310" t="s">
        <v>492</v>
      </c>
      <c r="J4" s="168" t="s">
        <v>493</v>
      </c>
      <c r="K4" s="168" t="s">
        <v>333</v>
      </c>
      <c r="L4" s="168" t="s">
        <v>494</v>
      </c>
      <c r="M4" s="168" t="s">
        <v>495</v>
      </c>
      <c r="N4" s="168" t="s">
        <v>496</v>
      </c>
      <c r="O4" s="168" t="s">
        <v>175</v>
      </c>
      <c r="P4" s="168" t="s">
        <v>497</v>
      </c>
      <c r="Q4" s="168"/>
      <c r="R4" s="168">
        <v>1</v>
      </c>
      <c r="S4" s="168" t="s">
        <v>248</v>
      </c>
      <c r="T4" s="168" t="s">
        <v>248</v>
      </c>
      <c r="U4" s="168" t="s">
        <v>477</v>
      </c>
      <c r="V4" s="168" t="s">
        <v>498</v>
      </c>
      <c r="W4" s="168" t="s">
        <v>81</v>
      </c>
      <c r="X4" s="168" t="s">
        <v>499</v>
      </c>
      <c r="Y4" s="168"/>
      <c r="Z4" s="306" t="s">
        <v>61</v>
      </c>
      <c r="AA4" s="168" t="s">
        <v>500</v>
      </c>
      <c r="AB4" s="168"/>
      <c r="AC4" s="168"/>
      <c r="AD4" s="168" t="s">
        <v>1038</v>
      </c>
    </row>
    <row r="5" spans="1:76" s="93" customFormat="1" ht="31.5" customHeight="1">
      <c r="A5" s="142"/>
      <c r="B5" s="304">
        <v>43672</v>
      </c>
      <c r="C5" s="317" t="s">
        <v>35</v>
      </c>
      <c r="D5" s="81" t="s">
        <v>45</v>
      </c>
      <c r="E5" s="81" t="s">
        <v>37</v>
      </c>
      <c r="F5" s="311" t="s">
        <v>840</v>
      </c>
      <c r="G5" s="81" t="s">
        <v>45</v>
      </c>
      <c r="H5" s="312" t="s">
        <v>841</v>
      </c>
      <c r="I5" s="306" t="s">
        <v>842</v>
      </c>
      <c r="J5" s="313" t="s">
        <v>843</v>
      </c>
      <c r="K5" s="168" t="s">
        <v>333</v>
      </c>
      <c r="L5" s="313" t="s">
        <v>844</v>
      </c>
      <c r="M5" s="313" t="s">
        <v>845</v>
      </c>
      <c r="N5" s="168" t="s">
        <v>846</v>
      </c>
      <c r="O5" s="168" t="s">
        <v>76</v>
      </c>
      <c r="P5" s="168" t="s">
        <v>98</v>
      </c>
      <c r="Q5" s="168" t="s">
        <v>617</v>
      </c>
      <c r="R5" s="168">
        <v>1</v>
      </c>
      <c r="S5" s="168" t="s">
        <v>847</v>
      </c>
      <c r="T5" s="168"/>
      <c r="U5" s="168" t="s">
        <v>848</v>
      </c>
      <c r="V5" s="168" t="s">
        <v>849</v>
      </c>
      <c r="W5" s="168" t="s">
        <v>617</v>
      </c>
      <c r="X5" s="168" t="s">
        <v>201</v>
      </c>
      <c r="Y5" s="168"/>
      <c r="Z5" s="306" t="s">
        <v>127</v>
      </c>
      <c r="AA5" s="168"/>
      <c r="AB5" s="168"/>
      <c r="AC5" s="306"/>
      <c r="AD5" s="168" t="s">
        <v>1039</v>
      </c>
    </row>
    <row r="6" spans="1:76" s="93" customFormat="1" ht="33.75" customHeight="1">
      <c r="A6" s="142">
        <v>69</v>
      </c>
      <c r="B6" s="304">
        <v>43698</v>
      </c>
      <c r="C6" s="317" t="s">
        <v>35</v>
      </c>
      <c r="D6" s="81" t="s">
        <v>45</v>
      </c>
      <c r="E6" s="81" t="s">
        <v>37</v>
      </c>
      <c r="F6" s="311" t="s">
        <v>876</v>
      </c>
      <c r="G6" s="81" t="s">
        <v>45</v>
      </c>
      <c r="H6" s="312" t="s">
        <v>877</v>
      </c>
      <c r="I6" s="314" t="s">
        <v>878</v>
      </c>
      <c r="J6" s="168" t="s">
        <v>879</v>
      </c>
      <c r="K6" s="168" t="s">
        <v>333</v>
      </c>
      <c r="L6" s="168" t="s">
        <v>880</v>
      </c>
      <c r="M6" s="313" t="s">
        <v>881</v>
      </c>
      <c r="N6" s="168" t="s">
        <v>882</v>
      </c>
      <c r="O6" s="168" t="s">
        <v>55</v>
      </c>
      <c r="P6" s="168" t="s">
        <v>883</v>
      </c>
      <c r="Q6" s="168" t="s">
        <v>44</v>
      </c>
      <c r="R6" s="168">
        <v>1</v>
      </c>
      <c r="S6" s="168" t="s">
        <v>847</v>
      </c>
      <c r="T6" s="168" t="s">
        <v>162</v>
      </c>
      <c r="U6" s="168" t="s">
        <v>884</v>
      </c>
      <c r="V6" s="168" t="s">
        <v>885</v>
      </c>
      <c r="W6" s="168" t="s">
        <v>44</v>
      </c>
      <c r="X6" s="168" t="s">
        <v>839</v>
      </c>
      <c r="Y6" s="168"/>
      <c r="Z6" s="306" t="s">
        <v>61</v>
      </c>
      <c r="AA6" s="168"/>
      <c r="AB6" s="168"/>
      <c r="AC6" s="168"/>
      <c r="AD6" s="168"/>
    </row>
    <row r="7" spans="1:76" s="148" customFormat="1" ht="36" customHeight="1">
      <c r="A7" s="144">
        <v>140</v>
      </c>
      <c r="B7" s="304">
        <v>43488</v>
      </c>
      <c r="C7" s="300" t="s">
        <v>1586</v>
      </c>
      <c r="D7" s="81" t="s">
        <v>1066</v>
      </c>
      <c r="E7" s="81" t="s">
        <v>37</v>
      </c>
      <c r="F7" s="305" t="s">
        <v>1503</v>
      </c>
      <c r="G7" s="81" t="s">
        <v>1587</v>
      </c>
      <c r="H7" s="168" t="s">
        <v>1588</v>
      </c>
      <c r="I7" s="168"/>
      <c r="J7" s="168" t="s">
        <v>879</v>
      </c>
      <c r="K7" s="168" t="s">
        <v>333</v>
      </c>
      <c r="L7" s="168" t="s">
        <v>1054</v>
      </c>
      <c r="M7" s="168" t="s">
        <v>1591</v>
      </c>
      <c r="N7" s="168" t="s">
        <v>1594</v>
      </c>
      <c r="O7" s="168" t="s">
        <v>150</v>
      </c>
      <c r="P7" s="168" t="s">
        <v>1590</v>
      </c>
      <c r="Q7" s="168" t="s">
        <v>198</v>
      </c>
      <c r="R7" s="168">
        <v>1</v>
      </c>
      <c r="S7" s="168" t="s">
        <v>1054</v>
      </c>
      <c r="T7" s="168" t="s">
        <v>59</v>
      </c>
      <c r="U7" s="168" t="s">
        <v>283</v>
      </c>
      <c r="V7" s="168" t="s">
        <v>37</v>
      </c>
      <c r="W7" s="168" t="s">
        <v>617</v>
      </c>
      <c r="X7" s="168" t="s">
        <v>1592</v>
      </c>
      <c r="Y7" s="168" t="s">
        <v>1593</v>
      </c>
      <c r="Z7" s="306" t="s">
        <v>61</v>
      </c>
      <c r="AA7" s="197"/>
      <c r="AB7" s="197"/>
      <c r="AC7" s="197"/>
      <c r="AD7" s="197"/>
    </row>
    <row r="8" spans="1:76" s="93" customFormat="1" ht="17.25">
      <c r="R8" s="96">
        <f>SUM(R3:R7)</f>
        <v>5</v>
      </c>
    </row>
    <row r="9" spans="1:76" s="93" customFormat="1" ht="42" customHeight="1">
      <c r="K9" s="218" t="s">
        <v>2683</v>
      </c>
      <c r="L9" s="243" t="s">
        <v>2500</v>
      </c>
      <c r="M9" s="250" t="s">
        <v>334</v>
      </c>
      <c r="N9" s="85" t="s">
        <v>76</v>
      </c>
      <c r="O9" s="85" t="s">
        <v>2672</v>
      </c>
      <c r="P9" s="85" t="s">
        <v>1926</v>
      </c>
      <c r="Q9" s="213">
        <v>5</v>
      </c>
    </row>
    <row r="10" spans="1:76" s="93" customFormat="1" ht="17.25">
      <c r="K10" s="218" t="s">
        <v>2684</v>
      </c>
      <c r="L10" s="143">
        <v>1</v>
      </c>
      <c r="M10" s="143">
        <v>1</v>
      </c>
      <c r="N10" s="144">
        <v>1</v>
      </c>
      <c r="O10" s="144">
        <v>1</v>
      </c>
      <c r="P10" s="144">
        <v>1</v>
      </c>
      <c r="Q10" s="144">
        <f>SUM(L10:P10)</f>
        <v>5</v>
      </c>
    </row>
    <row r="11" spans="1:76" s="93" customFormat="1" ht="17.25">
      <c r="K11" s="218" t="s">
        <v>2685</v>
      </c>
      <c r="L11" s="214">
        <f>L10/Q9</f>
        <v>0.2</v>
      </c>
      <c r="M11" s="214">
        <f>M10/R8</f>
        <v>0.2</v>
      </c>
      <c r="N11" s="301">
        <f>N10/R8</f>
        <v>0.2</v>
      </c>
      <c r="O11" s="301">
        <f>O10/R8</f>
        <v>0.2</v>
      </c>
      <c r="P11" s="301">
        <f>P10/R8</f>
        <v>0.2</v>
      </c>
      <c r="Q11" s="302">
        <f>SUM(L11:P11)</f>
        <v>1</v>
      </c>
    </row>
    <row r="12" spans="1:76" s="93" customFormat="1" ht="17.25"/>
  </sheetData>
  <mergeCells count="7">
    <mergeCell ref="AD1:AD2"/>
    <mergeCell ref="A1:I1"/>
    <mergeCell ref="J1:L1"/>
    <mergeCell ref="M1:V1"/>
    <mergeCell ref="W1:Y1"/>
    <mergeCell ref="Z1:AB1"/>
    <mergeCell ref="AC1:AC2"/>
  </mergeCells>
  <dataValidations count="3">
    <dataValidation type="list" allowBlank="1" showErrorMessage="1" sqref="Z2" xr:uid="{00000000-0002-0000-1100-000000000000}">
      <formula1>#REF!</formula1>
    </dataValidation>
    <dataValidation type="list" allowBlank="1" showErrorMessage="1" sqref="W3:W6 T6:T7 Z4:Z7 AC5 C3:C6 E3:E6 K3:K6 O3:O7" xr:uid="{00000000-0002-0000-1100-000001000000}">
      <formula1>#REF!</formula1>
    </dataValidation>
    <dataValidation type="list" allowBlank="1" showInputMessage="1" showErrorMessage="1" sqref="K7" xr:uid="{00000000-0002-0000-1100-000008000000}">
      <formula1>#REF!</formula1>
    </dataValidation>
  </dataValidations>
  <hyperlinks>
    <hyperlink ref="F3" r:id="rId1" xr:uid="{00000000-0004-0000-1100-000000000000}"/>
    <hyperlink ref="F4" r:id="rId2" xr:uid="{00000000-0004-0000-1100-000001000000}"/>
    <hyperlink ref="F5" r:id="rId3" xr:uid="{00000000-0004-0000-1100-000002000000}"/>
    <hyperlink ref="F6" r:id="rId4" xr:uid="{00000000-0004-0000-1100-000003000000}"/>
    <hyperlink ref="F7" r:id="rId5" xr:uid="{00000000-0004-0000-1100-000004000000}"/>
  </hyperlinks>
  <pageMargins left="0.7" right="0.7" top="0.75" bottom="0.75" header="0.3" footer="0.3"/>
  <legacyDrawing r:id="rId6"/>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X10"/>
  <sheetViews>
    <sheetView topLeftCell="K1" zoomScale="60" zoomScaleNormal="60" workbookViewId="0">
      <selection activeCell="C5" sqref="C5"/>
    </sheetView>
  </sheetViews>
  <sheetFormatPr baseColWidth="10" defaultRowHeight="15"/>
  <cols>
    <col min="1" max="1" width="0.28515625" hidden="1" customWidth="1"/>
    <col min="2" max="2" width="14.140625" bestFit="1" customWidth="1"/>
    <col min="6" max="6" width="18.42578125" customWidth="1"/>
    <col min="12" max="12" width="16.85546875" customWidth="1"/>
    <col min="14" max="14" width="13.5703125" customWidth="1"/>
    <col min="15" max="15" width="14.85546875" customWidth="1"/>
    <col min="16" max="16" width="17.5703125" customWidth="1"/>
    <col min="17" max="18" width="11.5703125" bestFit="1" customWidth="1"/>
  </cols>
  <sheetData>
    <row r="1" spans="1:76" s="93" customFormat="1" ht="37.5" customHeight="1">
      <c r="A1" s="430" t="s">
        <v>1</v>
      </c>
      <c r="B1" s="431"/>
      <c r="C1" s="431"/>
      <c r="D1" s="431"/>
      <c r="E1" s="431"/>
      <c r="F1" s="431"/>
      <c r="G1" s="431"/>
      <c r="H1" s="431"/>
      <c r="I1" s="431"/>
      <c r="J1" s="430" t="s">
        <v>6</v>
      </c>
      <c r="K1" s="431"/>
      <c r="L1" s="431"/>
      <c r="M1" s="430" t="s">
        <v>7</v>
      </c>
      <c r="N1" s="431"/>
      <c r="O1" s="431"/>
      <c r="P1" s="431"/>
      <c r="Q1" s="431"/>
      <c r="R1" s="431"/>
      <c r="S1" s="431"/>
      <c r="T1" s="431"/>
      <c r="U1" s="431"/>
      <c r="V1" s="431"/>
      <c r="W1" s="430" t="s">
        <v>8</v>
      </c>
      <c r="X1" s="431"/>
      <c r="Y1" s="431"/>
      <c r="Z1" s="430" t="s">
        <v>9</v>
      </c>
      <c r="AA1" s="431"/>
      <c r="AB1" s="431"/>
      <c r="AC1" s="428" t="s">
        <v>10</v>
      </c>
      <c r="AD1" s="428" t="s">
        <v>4</v>
      </c>
      <c r="AE1" s="98"/>
      <c r="AF1" s="98"/>
      <c r="AG1" s="98"/>
      <c r="AH1" s="98"/>
      <c r="AI1" s="98"/>
      <c r="AJ1" s="98"/>
      <c r="AK1" s="98"/>
      <c r="AL1" s="98"/>
      <c r="AM1" s="98"/>
      <c r="AN1" s="98"/>
      <c r="AO1" s="98"/>
      <c r="AP1" s="98"/>
      <c r="AQ1" s="98"/>
      <c r="AR1" s="98"/>
      <c r="AS1" s="98"/>
      <c r="AT1" s="98"/>
      <c r="AU1" s="98"/>
      <c r="AV1" s="98"/>
      <c r="AW1" s="98"/>
      <c r="AX1" s="98"/>
      <c r="AY1" s="98"/>
      <c r="AZ1" s="98"/>
      <c r="BA1" s="98"/>
      <c r="BB1" s="98"/>
      <c r="BC1" s="98"/>
      <c r="BD1" s="98"/>
      <c r="BE1" s="98"/>
      <c r="BF1" s="98"/>
      <c r="BG1" s="98"/>
      <c r="BH1" s="98"/>
      <c r="BI1" s="98"/>
      <c r="BJ1" s="98"/>
      <c r="BK1" s="98"/>
      <c r="BL1" s="98"/>
      <c r="BM1" s="98"/>
      <c r="BN1" s="98"/>
      <c r="BO1" s="98"/>
      <c r="BP1" s="98"/>
      <c r="BQ1" s="98"/>
      <c r="BR1" s="98"/>
      <c r="BS1" s="98"/>
      <c r="BT1" s="98"/>
      <c r="BU1" s="98"/>
      <c r="BV1" s="98"/>
      <c r="BW1" s="98"/>
      <c r="BX1" s="98"/>
    </row>
    <row r="2" spans="1:76" s="93" customFormat="1" ht="123.75" customHeight="1">
      <c r="A2" s="100" t="s">
        <v>0</v>
      </c>
      <c r="B2" s="100" t="s">
        <v>2</v>
      </c>
      <c r="C2" s="100" t="s">
        <v>11</v>
      </c>
      <c r="D2" s="100" t="s">
        <v>12</v>
      </c>
      <c r="E2" s="100" t="s">
        <v>13</v>
      </c>
      <c r="F2" s="100" t="s">
        <v>14</v>
      </c>
      <c r="G2" s="100" t="s">
        <v>15</v>
      </c>
      <c r="H2" s="100" t="s">
        <v>16</v>
      </c>
      <c r="I2" s="100" t="s">
        <v>17</v>
      </c>
      <c r="J2" s="100" t="s">
        <v>3</v>
      </c>
      <c r="K2" s="100" t="s">
        <v>18</v>
      </c>
      <c r="L2" s="100" t="s">
        <v>19</v>
      </c>
      <c r="M2" s="100" t="s">
        <v>20</v>
      </c>
      <c r="N2" s="100" t="s">
        <v>21</v>
      </c>
      <c r="O2" s="100" t="s">
        <v>22</v>
      </c>
      <c r="P2" s="100" t="s">
        <v>23</v>
      </c>
      <c r="Q2" s="100" t="s">
        <v>24</v>
      </c>
      <c r="R2" s="100" t="s">
        <v>25</v>
      </c>
      <c r="S2" s="100" t="s">
        <v>26</v>
      </c>
      <c r="T2" s="100" t="s">
        <v>27</v>
      </c>
      <c r="U2" s="100" t="s">
        <v>28</v>
      </c>
      <c r="V2" s="100" t="s">
        <v>29</v>
      </c>
      <c r="W2" s="100" t="s">
        <v>1033</v>
      </c>
      <c r="X2" s="100" t="s">
        <v>30</v>
      </c>
      <c r="Y2" s="100" t="s">
        <v>31</v>
      </c>
      <c r="Z2" s="100" t="s">
        <v>32</v>
      </c>
      <c r="AA2" s="100" t="s">
        <v>33</v>
      </c>
      <c r="AB2" s="100" t="s">
        <v>34</v>
      </c>
      <c r="AC2" s="429"/>
      <c r="AD2" s="429"/>
      <c r="AE2" s="98"/>
      <c r="AF2" s="98"/>
      <c r="AG2" s="98"/>
      <c r="AH2" s="98"/>
      <c r="AI2" s="98"/>
      <c r="AJ2" s="98"/>
      <c r="AK2" s="98"/>
      <c r="AL2" s="98"/>
      <c r="AM2" s="98"/>
      <c r="AN2" s="98"/>
      <c r="AO2" s="98"/>
      <c r="AP2" s="98"/>
      <c r="AQ2" s="98"/>
      <c r="AR2" s="98"/>
      <c r="AS2" s="98"/>
      <c r="AT2" s="98"/>
      <c r="AU2" s="98"/>
      <c r="AV2" s="98"/>
      <c r="AW2" s="98"/>
      <c r="AX2" s="98"/>
      <c r="AY2" s="98"/>
      <c r="AZ2" s="98"/>
      <c r="BA2" s="98"/>
      <c r="BB2" s="98"/>
      <c r="BC2" s="98"/>
      <c r="BD2" s="98"/>
      <c r="BE2" s="98"/>
      <c r="BF2" s="98"/>
      <c r="BG2" s="98"/>
      <c r="BH2" s="98"/>
      <c r="BI2" s="98"/>
      <c r="BJ2" s="98"/>
      <c r="BK2" s="98"/>
      <c r="BL2" s="98"/>
      <c r="BM2" s="98"/>
      <c r="BN2" s="98"/>
      <c r="BO2" s="98"/>
      <c r="BP2" s="98"/>
      <c r="BQ2" s="98"/>
      <c r="BR2" s="98"/>
      <c r="BS2" s="98"/>
      <c r="BT2" s="98"/>
      <c r="BU2" s="98"/>
      <c r="BV2" s="98"/>
      <c r="BW2" s="98"/>
      <c r="BX2" s="98"/>
    </row>
    <row r="3" spans="1:76" s="223" customFormat="1" ht="38.25" customHeight="1">
      <c r="A3" s="146">
        <v>48</v>
      </c>
      <c r="B3" s="324">
        <v>43519</v>
      </c>
      <c r="C3" s="318" t="s">
        <v>35</v>
      </c>
      <c r="D3" s="146" t="s">
        <v>45</v>
      </c>
      <c r="E3" s="146"/>
      <c r="F3" s="319" t="s">
        <v>644</v>
      </c>
      <c r="G3" s="146" t="s">
        <v>45</v>
      </c>
      <c r="H3" s="146" t="s">
        <v>645</v>
      </c>
      <c r="I3" s="146" t="s">
        <v>646</v>
      </c>
      <c r="J3" s="146" t="s">
        <v>647</v>
      </c>
      <c r="K3" s="146" t="s">
        <v>648</v>
      </c>
      <c r="L3" s="320" t="s">
        <v>649</v>
      </c>
      <c r="M3" s="146" t="s">
        <v>650</v>
      </c>
      <c r="N3" s="146" t="s">
        <v>651</v>
      </c>
      <c r="O3" s="146" t="s">
        <v>150</v>
      </c>
      <c r="P3" s="146" t="s">
        <v>282</v>
      </c>
      <c r="Q3" s="146" t="s">
        <v>652</v>
      </c>
      <c r="R3" s="146">
        <v>3</v>
      </c>
      <c r="S3" s="146" t="s">
        <v>628</v>
      </c>
      <c r="T3" s="146" t="s">
        <v>59</v>
      </c>
      <c r="U3" s="146" t="s">
        <v>283</v>
      </c>
      <c r="V3" s="146" t="s">
        <v>533</v>
      </c>
      <c r="W3" s="146" t="s">
        <v>81</v>
      </c>
      <c r="X3" s="146" t="s">
        <v>201</v>
      </c>
      <c r="Y3" s="146"/>
      <c r="Z3" s="146"/>
      <c r="AA3" s="146"/>
      <c r="AB3" s="146"/>
      <c r="AC3" s="146"/>
      <c r="AD3" s="146"/>
    </row>
    <row r="4" spans="1:76" s="223" customFormat="1" ht="38.25" customHeight="1">
      <c r="A4" s="146">
        <v>65</v>
      </c>
      <c r="B4" s="324">
        <v>43649</v>
      </c>
      <c r="C4" s="321" t="s">
        <v>63</v>
      </c>
      <c r="D4" s="146" t="s">
        <v>45</v>
      </c>
      <c r="E4" s="146" t="s">
        <v>37</v>
      </c>
      <c r="F4" s="322" t="s">
        <v>826</v>
      </c>
      <c r="G4" s="146" t="s">
        <v>827</v>
      </c>
      <c r="H4" s="323" t="s">
        <v>828</v>
      </c>
      <c r="I4" s="323" t="s">
        <v>829</v>
      </c>
      <c r="J4" s="146" t="s">
        <v>830</v>
      </c>
      <c r="K4" s="146" t="s">
        <v>648</v>
      </c>
      <c r="L4" s="146" t="s">
        <v>831</v>
      </c>
      <c r="M4" s="323" t="s">
        <v>832</v>
      </c>
      <c r="N4" s="146" t="s">
        <v>833</v>
      </c>
      <c r="O4" s="146" t="s">
        <v>55</v>
      </c>
      <c r="P4" s="146" t="s">
        <v>834</v>
      </c>
      <c r="Q4" s="146" t="s">
        <v>835</v>
      </c>
      <c r="R4" s="146">
        <v>1</v>
      </c>
      <c r="S4" s="146" t="s">
        <v>836</v>
      </c>
      <c r="T4" s="146" t="s">
        <v>162</v>
      </c>
      <c r="U4" s="146" t="s">
        <v>837</v>
      </c>
      <c r="V4" s="146" t="s">
        <v>838</v>
      </c>
      <c r="W4" s="146" t="s">
        <v>617</v>
      </c>
      <c r="X4" s="146" t="s">
        <v>839</v>
      </c>
      <c r="Y4" s="146"/>
      <c r="Z4" s="146"/>
      <c r="AA4" s="146"/>
      <c r="AB4" s="146"/>
      <c r="AC4" s="146"/>
      <c r="AD4" s="146"/>
    </row>
    <row r="5" spans="1:76" s="223" customFormat="1" ht="38.25" customHeight="1">
      <c r="A5" s="146">
        <v>116</v>
      </c>
      <c r="B5" s="324">
        <v>43660</v>
      </c>
      <c r="C5" s="331" t="s">
        <v>1327</v>
      </c>
      <c r="D5" s="146" t="s">
        <v>1328</v>
      </c>
      <c r="E5" s="146" t="s">
        <v>145</v>
      </c>
      <c r="F5" s="325" t="s">
        <v>1325</v>
      </c>
      <c r="G5" s="146" t="s">
        <v>1191</v>
      </c>
      <c r="H5" s="146" t="s">
        <v>1324</v>
      </c>
      <c r="I5" s="146" t="s">
        <v>1326</v>
      </c>
      <c r="J5" s="146" t="s">
        <v>647</v>
      </c>
      <c r="K5" s="146" t="s">
        <v>648</v>
      </c>
      <c r="L5" s="146" t="s">
        <v>1331</v>
      </c>
      <c r="M5" s="146" t="s">
        <v>1329</v>
      </c>
      <c r="N5" s="146" t="s">
        <v>1330</v>
      </c>
      <c r="O5" s="146" t="s">
        <v>134</v>
      </c>
      <c r="P5" s="146" t="s">
        <v>1323</v>
      </c>
      <c r="Q5" s="146" t="s">
        <v>1333</v>
      </c>
      <c r="R5" s="146">
        <v>7</v>
      </c>
      <c r="S5" s="146" t="s">
        <v>37</v>
      </c>
      <c r="T5" s="146" t="s">
        <v>37</v>
      </c>
      <c r="U5" s="146" t="s">
        <v>1334</v>
      </c>
      <c r="V5" s="146" t="s">
        <v>37</v>
      </c>
      <c r="W5" s="146" t="s">
        <v>617</v>
      </c>
      <c r="X5" s="146" t="s">
        <v>201</v>
      </c>
      <c r="Y5" s="146"/>
      <c r="Z5" s="199" t="s">
        <v>1332</v>
      </c>
      <c r="AA5" s="199"/>
      <c r="AB5" s="199"/>
      <c r="AC5" s="199"/>
      <c r="AD5" s="199"/>
    </row>
    <row r="6" spans="1:76" s="93" customFormat="1" ht="17.25">
      <c r="R6" s="96">
        <f>SUM(R3:R5)</f>
        <v>11</v>
      </c>
    </row>
    <row r="7" spans="1:76" s="93" customFormat="1" ht="17.25">
      <c r="N7" s="218" t="s">
        <v>2683</v>
      </c>
      <c r="O7" s="303" t="s">
        <v>2679</v>
      </c>
      <c r="P7" s="303" t="s">
        <v>2678</v>
      </c>
      <c r="Q7" s="303" t="s">
        <v>2677</v>
      </c>
      <c r="R7" s="213">
        <v>11</v>
      </c>
    </row>
    <row r="8" spans="1:76" s="93" customFormat="1" ht="17.25">
      <c r="N8" s="218" t="s">
        <v>2684</v>
      </c>
      <c r="O8" s="144">
        <v>7</v>
      </c>
      <c r="P8" s="144">
        <v>1</v>
      </c>
      <c r="Q8" s="144">
        <v>3</v>
      </c>
      <c r="R8" s="144">
        <f>O8+P8+Q8</f>
        <v>11</v>
      </c>
    </row>
    <row r="9" spans="1:76" s="93" customFormat="1" ht="17.25">
      <c r="N9" s="218" t="s">
        <v>2685</v>
      </c>
      <c r="O9" s="301">
        <f>O8/R6</f>
        <v>0.63636363636363635</v>
      </c>
      <c r="P9" s="301">
        <f>P8/R6</f>
        <v>9.0909090909090912E-2</v>
      </c>
      <c r="Q9" s="301">
        <f>Q8/R6</f>
        <v>0.27272727272727271</v>
      </c>
      <c r="R9" s="302">
        <f>O9+P9+Q9</f>
        <v>1</v>
      </c>
    </row>
    <row r="10" spans="1:76" s="93" customFormat="1" ht="17.25"/>
  </sheetData>
  <mergeCells count="7">
    <mergeCell ref="AD1:AD2"/>
    <mergeCell ref="A1:I1"/>
    <mergeCell ref="J1:L1"/>
    <mergeCell ref="M1:V1"/>
    <mergeCell ref="W1:Y1"/>
    <mergeCell ref="Z1:AB1"/>
    <mergeCell ref="AC1:AC2"/>
  </mergeCells>
  <dataValidations count="3">
    <dataValidation type="list" allowBlank="1" showErrorMessage="1" sqref="Z2" xr:uid="{00000000-0002-0000-1200-000000000000}">
      <formula1>#REF!</formula1>
    </dataValidation>
    <dataValidation type="list" allowBlank="1" showErrorMessage="1" sqref="W3:W4 E4:E5 C3:C4 T3:T4 K3:K4 O3:O5" xr:uid="{00000000-0002-0000-1200-000001000000}">
      <formula1>#REF!</formula1>
    </dataValidation>
    <dataValidation type="list" allowBlank="1" showInputMessage="1" showErrorMessage="1" sqref="K5" xr:uid="{00000000-0002-0000-1200-000007000000}">
      <formula1>#REF!</formula1>
    </dataValidation>
  </dataValidations>
  <hyperlinks>
    <hyperlink ref="F3" r:id="rId1" xr:uid="{00000000-0004-0000-1200-000000000000}"/>
    <hyperlink ref="F4" r:id="rId2" xr:uid="{00000000-0004-0000-1200-000001000000}"/>
    <hyperlink ref="F5" r:id="rId3" xr:uid="{00000000-0004-0000-1200-000002000000}"/>
  </hyperlinks>
  <pageMargins left="0.7" right="0.7" top="0.75" bottom="0.75" header="0.3" footer="0.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Q999"/>
  <sheetViews>
    <sheetView zoomScale="70" zoomScaleNormal="70" workbookViewId="0">
      <pane xSplit="8" ySplit="2" topLeftCell="Q3" activePane="bottomRight" state="frozen"/>
      <selection pane="topRight" activeCell="I1" sqref="I1"/>
      <selection pane="bottomLeft" activeCell="A3" sqref="A3"/>
      <selection pane="bottomRight" activeCell="F254" sqref="F254"/>
    </sheetView>
  </sheetViews>
  <sheetFormatPr baseColWidth="10" defaultColWidth="14.42578125" defaultRowHeight="15" customHeight="1"/>
  <cols>
    <col min="1" max="1" width="11.42578125" customWidth="1"/>
    <col min="2" max="2" width="19.7109375" customWidth="1"/>
    <col min="3" max="3" width="15.85546875" customWidth="1"/>
    <col min="4" max="4" width="13.28515625" customWidth="1"/>
    <col min="5" max="5" width="11.42578125" customWidth="1"/>
    <col min="6" max="6" width="16" customWidth="1"/>
    <col min="7" max="7" width="11.28515625" customWidth="1"/>
    <col min="8" max="8" width="25.28515625" customWidth="1"/>
    <col min="9" max="9" width="15.42578125" customWidth="1"/>
    <col min="10" max="10" width="15.5703125" customWidth="1"/>
    <col min="11" max="11" width="13.28515625" customWidth="1"/>
    <col min="12" max="12" width="24" customWidth="1"/>
    <col min="13" max="25" width="26.42578125" customWidth="1"/>
    <col min="26" max="26" width="20.85546875" customWidth="1"/>
    <col min="27" max="27" width="14.42578125" customWidth="1"/>
    <col min="28" max="28" width="12.7109375" customWidth="1"/>
    <col min="29" max="29" width="37.5703125" customWidth="1"/>
    <col min="30" max="30" width="19.7109375" customWidth="1"/>
    <col min="31" max="121" width="14.42578125" style="46"/>
  </cols>
  <sheetData>
    <row r="1" spans="1:121" s="152" customFormat="1" ht="37.5" customHeight="1">
      <c r="A1" s="425" t="s">
        <v>1</v>
      </c>
      <c r="B1" s="426"/>
      <c r="C1" s="426"/>
      <c r="D1" s="426"/>
      <c r="E1" s="426"/>
      <c r="F1" s="426"/>
      <c r="G1" s="426"/>
      <c r="H1" s="426"/>
      <c r="I1" s="426"/>
      <c r="J1" s="425" t="s">
        <v>6</v>
      </c>
      <c r="K1" s="426"/>
      <c r="L1" s="426"/>
      <c r="M1" s="425" t="s">
        <v>7</v>
      </c>
      <c r="N1" s="426"/>
      <c r="O1" s="426"/>
      <c r="P1" s="426"/>
      <c r="Q1" s="426"/>
      <c r="R1" s="426"/>
      <c r="S1" s="426"/>
      <c r="T1" s="426"/>
      <c r="U1" s="426"/>
      <c r="V1" s="426"/>
      <c r="W1" s="425" t="s">
        <v>8</v>
      </c>
      <c r="X1" s="426"/>
      <c r="Y1" s="426"/>
      <c r="Z1" s="425" t="s">
        <v>9</v>
      </c>
      <c r="AA1" s="426"/>
      <c r="AB1" s="426"/>
      <c r="AC1" s="423" t="s">
        <v>10</v>
      </c>
      <c r="AD1" s="423" t="s">
        <v>4</v>
      </c>
      <c r="AE1" s="177"/>
      <c r="AF1" s="177"/>
      <c r="AG1" s="177"/>
      <c r="AH1" s="177"/>
      <c r="AI1" s="177"/>
      <c r="AJ1" s="177"/>
      <c r="AK1" s="177"/>
      <c r="AL1" s="177"/>
      <c r="AM1" s="177"/>
      <c r="AN1" s="177"/>
      <c r="AO1" s="177"/>
      <c r="AP1" s="177"/>
      <c r="AQ1" s="177"/>
      <c r="AR1" s="177"/>
      <c r="AS1" s="177"/>
      <c r="AT1" s="177"/>
      <c r="AU1" s="177"/>
      <c r="AV1" s="177"/>
      <c r="AW1" s="177"/>
      <c r="AX1" s="177"/>
      <c r="AY1" s="177"/>
      <c r="AZ1" s="177"/>
      <c r="BA1" s="177"/>
      <c r="BB1" s="177"/>
      <c r="BC1" s="177"/>
      <c r="BD1" s="177"/>
      <c r="BE1" s="177"/>
      <c r="BF1" s="177"/>
      <c r="BG1" s="177"/>
      <c r="BH1" s="177"/>
      <c r="BI1" s="177"/>
      <c r="BJ1" s="177"/>
      <c r="BK1" s="177"/>
      <c r="BL1" s="177"/>
      <c r="BM1" s="177"/>
      <c r="BN1" s="177"/>
      <c r="BO1" s="177"/>
      <c r="BP1" s="177"/>
      <c r="BQ1" s="177"/>
      <c r="BR1" s="177"/>
      <c r="BS1" s="177"/>
      <c r="BT1" s="177"/>
      <c r="BU1" s="177"/>
      <c r="BV1" s="177"/>
      <c r="BW1" s="177"/>
      <c r="BX1" s="177"/>
      <c r="BY1" s="177"/>
      <c r="BZ1" s="177"/>
      <c r="CA1" s="177"/>
      <c r="CB1" s="177"/>
      <c r="CC1" s="177"/>
      <c r="CD1" s="177"/>
      <c r="CE1" s="177"/>
      <c r="CF1" s="177"/>
      <c r="CG1" s="177"/>
      <c r="CH1" s="177"/>
      <c r="CI1" s="177"/>
      <c r="CJ1" s="177"/>
      <c r="CK1" s="177"/>
      <c r="CL1" s="177"/>
      <c r="CM1" s="177"/>
      <c r="CN1" s="177"/>
      <c r="CO1" s="177"/>
      <c r="CP1" s="177"/>
      <c r="CQ1" s="177"/>
      <c r="CR1" s="177"/>
      <c r="CS1" s="177"/>
      <c r="CT1" s="177"/>
      <c r="CU1" s="177"/>
      <c r="CV1" s="177"/>
      <c r="CW1" s="177"/>
      <c r="CX1" s="177"/>
      <c r="CY1" s="177"/>
      <c r="CZ1" s="177"/>
      <c r="DA1" s="177"/>
      <c r="DB1" s="177"/>
      <c r="DC1" s="177"/>
      <c r="DD1" s="177"/>
      <c r="DE1" s="177"/>
      <c r="DF1" s="177"/>
      <c r="DG1" s="177"/>
      <c r="DH1" s="177"/>
      <c r="DI1" s="177"/>
      <c r="DJ1" s="177"/>
      <c r="DK1" s="177"/>
      <c r="DL1" s="177"/>
      <c r="DM1" s="177"/>
      <c r="DN1" s="177"/>
      <c r="DO1" s="177"/>
      <c r="DP1" s="177"/>
      <c r="DQ1" s="177"/>
    </row>
    <row r="2" spans="1:121" s="152" customFormat="1" ht="99" customHeight="1">
      <c r="A2" s="90" t="s">
        <v>0</v>
      </c>
      <c r="B2" s="90" t="s">
        <v>2</v>
      </c>
      <c r="C2" s="90" t="s">
        <v>11</v>
      </c>
      <c r="D2" s="90" t="s">
        <v>12</v>
      </c>
      <c r="E2" s="90" t="s">
        <v>13</v>
      </c>
      <c r="F2" s="90" t="s">
        <v>14</v>
      </c>
      <c r="G2" s="90" t="s">
        <v>15</v>
      </c>
      <c r="H2" s="90" t="s">
        <v>16</v>
      </c>
      <c r="I2" s="90" t="s">
        <v>17</v>
      </c>
      <c r="J2" s="90" t="s">
        <v>3</v>
      </c>
      <c r="K2" s="90" t="s">
        <v>18</v>
      </c>
      <c r="L2" s="90" t="s">
        <v>19</v>
      </c>
      <c r="M2" s="90" t="s">
        <v>20</v>
      </c>
      <c r="N2" s="90" t="s">
        <v>21</v>
      </c>
      <c r="O2" s="90" t="s">
        <v>22</v>
      </c>
      <c r="P2" s="90" t="s">
        <v>23</v>
      </c>
      <c r="Q2" s="90" t="s">
        <v>24</v>
      </c>
      <c r="R2" s="90" t="s">
        <v>25</v>
      </c>
      <c r="S2" s="91" t="s">
        <v>26</v>
      </c>
      <c r="T2" s="91" t="s">
        <v>27</v>
      </c>
      <c r="U2" s="90" t="s">
        <v>28</v>
      </c>
      <c r="V2" s="90" t="s">
        <v>29</v>
      </c>
      <c r="W2" s="90" t="s">
        <v>1033</v>
      </c>
      <c r="X2" s="90" t="s">
        <v>30</v>
      </c>
      <c r="Y2" s="90" t="s">
        <v>31</v>
      </c>
      <c r="Z2" s="90" t="s">
        <v>32</v>
      </c>
      <c r="AA2" s="90" t="s">
        <v>33</v>
      </c>
      <c r="AB2" s="90" t="s">
        <v>34</v>
      </c>
      <c r="AC2" s="424"/>
      <c r="AD2" s="424"/>
      <c r="AE2" s="177"/>
      <c r="AF2" s="177"/>
      <c r="AG2" s="177"/>
      <c r="AH2" s="177"/>
      <c r="AI2" s="177"/>
      <c r="AJ2" s="177"/>
      <c r="AK2" s="177"/>
      <c r="AL2" s="177"/>
      <c r="AM2" s="177"/>
      <c r="AN2" s="177"/>
      <c r="AO2" s="177"/>
      <c r="AP2" s="177"/>
      <c r="AQ2" s="177"/>
      <c r="AR2" s="177"/>
      <c r="AS2" s="177"/>
      <c r="AT2" s="177"/>
      <c r="AU2" s="177"/>
      <c r="AV2" s="177"/>
      <c r="AW2" s="177"/>
      <c r="AX2" s="177"/>
      <c r="AY2" s="177"/>
      <c r="AZ2" s="177"/>
      <c r="BA2" s="177"/>
      <c r="BB2" s="177"/>
      <c r="BC2" s="177"/>
      <c r="BD2" s="177"/>
      <c r="BE2" s="177"/>
      <c r="BF2" s="177"/>
      <c r="BG2" s="177"/>
      <c r="BH2" s="177"/>
      <c r="BI2" s="177"/>
      <c r="BJ2" s="177"/>
      <c r="BK2" s="177"/>
      <c r="BL2" s="177"/>
      <c r="BM2" s="177"/>
      <c r="BN2" s="177"/>
      <c r="BO2" s="177"/>
      <c r="BP2" s="177"/>
      <c r="BQ2" s="177"/>
      <c r="BR2" s="177"/>
      <c r="BS2" s="177"/>
      <c r="BT2" s="177"/>
      <c r="BU2" s="177"/>
      <c r="BV2" s="177"/>
      <c r="BW2" s="177"/>
      <c r="BX2" s="177"/>
      <c r="BY2" s="177"/>
      <c r="BZ2" s="177"/>
      <c r="CA2" s="177"/>
      <c r="CB2" s="177"/>
      <c r="CC2" s="177"/>
      <c r="CD2" s="177"/>
      <c r="CE2" s="177"/>
      <c r="CF2" s="177"/>
      <c r="CG2" s="177"/>
      <c r="CH2" s="177"/>
      <c r="CI2" s="177"/>
      <c r="CJ2" s="177"/>
      <c r="CK2" s="177"/>
      <c r="CL2" s="177"/>
      <c r="CM2" s="177"/>
      <c r="CN2" s="177"/>
      <c r="CO2" s="177"/>
      <c r="CP2" s="177"/>
      <c r="CQ2" s="177"/>
      <c r="CR2" s="177"/>
      <c r="CS2" s="177"/>
      <c r="CT2" s="177"/>
      <c r="CU2" s="177"/>
      <c r="CV2" s="177"/>
      <c r="CW2" s="177"/>
      <c r="CX2" s="177"/>
      <c r="CY2" s="177"/>
      <c r="CZ2" s="177"/>
      <c r="DA2" s="177"/>
      <c r="DB2" s="177"/>
      <c r="DC2" s="177"/>
      <c r="DD2" s="177"/>
      <c r="DE2" s="177"/>
      <c r="DF2" s="177"/>
      <c r="DG2" s="177"/>
      <c r="DH2" s="177"/>
      <c r="DI2" s="177"/>
      <c r="DJ2" s="177"/>
      <c r="DK2" s="177"/>
      <c r="DL2" s="177"/>
      <c r="DM2" s="177"/>
      <c r="DN2" s="177"/>
      <c r="DO2" s="177"/>
      <c r="DP2" s="177"/>
      <c r="DQ2" s="177"/>
    </row>
    <row r="3" spans="1:121" ht="21.75" customHeight="1">
      <c r="A3" s="103">
        <v>1</v>
      </c>
      <c r="B3" s="104">
        <v>43291</v>
      </c>
      <c r="C3" s="153" t="s">
        <v>35</v>
      </c>
      <c r="D3" s="103" t="s">
        <v>36</v>
      </c>
      <c r="E3" s="103" t="s">
        <v>37</v>
      </c>
      <c r="F3" s="107" t="s">
        <v>38</v>
      </c>
      <c r="G3" s="103" t="s">
        <v>46</v>
      </c>
      <c r="H3" s="103" t="s">
        <v>47</v>
      </c>
      <c r="I3" s="103" t="s">
        <v>48</v>
      </c>
      <c r="J3" s="103" t="s">
        <v>49</v>
      </c>
      <c r="K3" s="103" t="s">
        <v>51</v>
      </c>
      <c r="L3" s="103" t="s">
        <v>52</v>
      </c>
      <c r="M3" s="103" t="s">
        <v>53</v>
      </c>
      <c r="N3" s="103" t="s">
        <v>54</v>
      </c>
      <c r="O3" s="103" t="s">
        <v>55</v>
      </c>
      <c r="P3" s="103" t="s">
        <v>56</v>
      </c>
      <c r="Q3" s="103" t="s">
        <v>57</v>
      </c>
      <c r="R3" s="103">
        <v>2</v>
      </c>
      <c r="S3" s="103" t="s">
        <v>58</v>
      </c>
      <c r="T3" s="103" t="s">
        <v>59</v>
      </c>
      <c r="U3" s="103" t="s">
        <v>60</v>
      </c>
      <c r="V3" s="103" t="s">
        <v>49</v>
      </c>
      <c r="W3" s="103" t="s">
        <v>57</v>
      </c>
      <c r="X3" s="103"/>
      <c r="Y3" s="103"/>
      <c r="Z3" s="162" t="s">
        <v>61</v>
      </c>
      <c r="AA3" s="103"/>
      <c r="AB3" s="103"/>
      <c r="AC3" s="103"/>
      <c r="AD3" s="103"/>
      <c r="AE3" s="98"/>
    </row>
    <row r="4" spans="1:121" ht="15.75" customHeight="1">
      <c r="A4" s="103">
        <v>2</v>
      </c>
      <c r="B4" s="104">
        <v>43298</v>
      </c>
      <c r="C4" s="153" t="s">
        <v>35</v>
      </c>
      <c r="D4" s="103" t="s">
        <v>64</v>
      </c>
      <c r="E4" s="103"/>
      <c r="F4" s="107" t="s">
        <v>65</v>
      </c>
      <c r="G4" s="103" t="s">
        <v>37</v>
      </c>
      <c r="H4" s="111" t="s">
        <v>68</v>
      </c>
      <c r="I4" s="111" t="s">
        <v>69</v>
      </c>
      <c r="J4" s="111" t="s">
        <v>70</v>
      </c>
      <c r="K4" s="111" t="s">
        <v>71</v>
      </c>
      <c r="L4" s="111" t="s">
        <v>72</v>
      </c>
      <c r="M4" s="111" t="s">
        <v>73</v>
      </c>
      <c r="N4" s="111" t="s">
        <v>37</v>
      </c>
      <c r="O4" s="103" t="s">
        <v>150</v>
      </c>
      <c r="P4" s="103"/>
      <c r="Q4" s="103" t="s">
        <v>74</v>
      </c>
      <c r="R4" s="103">
        <v>4</v>
      </c>
      <c r="S4" s="103" t="s">
        <v>37</v>
      </c>
      <c r="T4" s="103" t="s">
        <v>59</v>
      </c>
      <c r="U4" s="103" t="s">
        <v>60</v>
      </c>
      <c r="V4" s="103" t="s">
        <v>67</v>
      </c>
      <c r="W4" s="103" t="s">
        <v>57</v>
      </c>
      <c r="X4" s="103"/>
      <c r="Y4" s="103"/>
      <c r="Z4" s="103"/>
      <c r="AA4" s="103"/>
      <c r="AB4" s="103"/>
      <c r="AC4" s="103"/>
      <c r="AD4" s="103"/>
      <c r="AE4" s="98"/>
    </row>
    <row r="5" spans="1:121" ht="15.75" customHeight="1">
      <c r="A5" s="103">
        <v>3</v>
      </c>
      <c r="B5" s="103"/>
      <c r="C5" s="153" t="s">
        <v>35</v>
      </c>
      <c r="D5" s="103" t="s">
        <v>79</v>
      </c>
      <c r="E5" s="103" t="s">
        <v>59</v>
      </c>
      <c r="F5" s="107" t="s">
        <v>80</v>
      </c>
      <c r="G5" s="103" t="s">
        <v>50</v>
      </c>
      <c r="H5" s="115" t="s">
        <v>83</v>
      </c>
      <c r="I5" s="111" t="s">
        <v>84</v>
      </c>
      <c r="J5" s="111" t="s">
        <v>85</v>
      </c>
      <c r="K5" s="111" t="s">
        <v>85</v>
      </c>
      <c r="L5" s="111" t="s">
        <v>86</v>
      </c>
      <c r="M5" s="111" t="s">
        <v>87</v>
      </c>
      <c r="N5" s="111" t="s">
        <v>88</v>
      </c>
      <c r="O5" s="103" t="s">
        <v>55</v>
      </c>
      <c r="P5" s="103" t="s">
        <v>89</v>
      </c>
      <c r="Q5" s="103" t="s">
        <v>90</v>
      </c>
      <c r="R5" s="103">
        <v>3</v>
      </c>
      <c r="S5" s="103" t="s">
        <v>91</v>
      </c>
      <c r="T5" s="103" t="s">
        <v>59</v>
      </c>
      <c r="U5" s="103" t="s">
        <v>92</v>
      </c>
      <c r="V5" s="103" t="s">
        <v>93</v>
      </c>
      <c r="W5" s="103" t="s">
        <v>57</v>
      </c>
      <c r="X5" s="103"/>
      <c r="Y5" s="103"/>
      <c r="Z5" s="162" t="s">
        <v>96</v>
      </c>
      <c r="AA5" s="103" t="s">
        <v>97</v>
      </c>
      <c r="AB5" s="103"/>
      <c r="AC5" s="103"/>
      <c r="AD5" s="103"/>
      <c r="AE5" s="98"/>
    </row>
    <row r="6" spans="1:121" ht="18" customHeight="1">
      <c r="A6" s="103">
        <v>4</v>
      </c>
      <c r="B6" s="104">
        <v>43310</v>
      </c>
      <c r="C6" s="153" t="s">
        <v>63</v>
      </c>
      <c r="D6" s="103" t="s">
        <v>100</v>
      </c>
      <c r="E6" s="103" t="s">
        <v>37</v>
      </c>
      <c r="F6" s="103" t="s">
        <v>101</v>
      </c>
      <c r="G6" s="103" t="s">
        <v>102</v>
      </c>
      <c r="H6" s="111" t="s">
        <v>103</v>
      </c>
      <c r="I6" s="115" t="s">
        <v>104</v>
      </c>
      <c r="J6" s="111" t="s">
        <v>105</v>
      </c>
      <c r="K6" s="111" t="s">
        <v>39</v>
      </c>
      <c r="L6" s="111" t="s">
        <v>106</v>
      </c>
      <c r="M6" s="111" t="s">
        <v>107</v>
      </c>
      <c r="N6" s="111" t="s">
        <v>108</v>
      </c>
      <c r="O6" s="103" t="s">
        <v>76</v>
      </c>
      <c r="P6" s="103" t="s">
        <v>109</v>
      </c>
      <c r="Q6" s="103" t="s">
        <v>110</v>
      </c>
      <c r="R6" s="103">
        <v>22</v>
      </c>
      <c r="S6" s="103" t="s">
        <v>37</v>
      </c>
      <c r="T6" s="103" t="s">
        <v>111</v>
      </c>
      <c r="U6" s="103" t="s">
        <v>112</v>
      </c>
      <c r="V6" s="103" t="s">
        <v>113</v>
      </c>
      <c r="W6" s="103" t="s">
        <v>81</v>
      </c>
      <c r="X6" s="103" t="s">
        <v>114</v>
      </c>
      <c r="Y6" s="103"/>
      <c r="Z6" s="162" t="s">
        <v>82</v>
      </c>
      <c r="AA6" s="103"/>
      <c r="AB6" s="103"/>
      <c r="AC6" s="103" t="s">
        <v>115</v>
      </c>
      <c r="AD6" s="103"/>
      <c r="AE6" s="98"/>
    </row>
    <row r="7" spans="1:121" ht="15.75" customHeight="1">
      <c r="A7" s="103">
        <v>5</v>
      </c>
      <c r="B7" s="104">
        <v>43326</v>
      </c>
      <c r="C7" s="153" t="s">
        <v>35</v>
      </c>
      <c r="D7" s="103" t="s">
        <v>64</v>
      </c>
      <c r="E7" s="103" t="s">
        <v>37</v>
      </c>
      <c r="F7" s="103" t="s">
        <v>116</v>
      </c>
      <c r="G7" s="103" t="s">
        <v>117</v>
      </c>
      <c r="H7" s="111" t="s">
        <v>118</v>
      </c>
      <c r="I7" s="111" t="s">
        <v>119</v>
      </c>
      <c r="J7" s="111" t="s">
        <v>120</v>
      </c>
      <c r="K7" s="111" t="s">
        <v>39</v>
      </c>
      <c r="L7" s="111" t="s">
        <v>121</v>
      </c>
      <c r="M7" s="111" t="s">
        <v>122</v>
      </c>
      <c r="N7" s="111" t="s">
        <v>108</v>
      </c>
      <c r="O7" s="103" t="s">
        <v>76</v>
      </c>
      <c r="P7" s="103" t="s">
        <v>109</v>
      </c>
      <c r="Q7" s="103" t="s">
        <v>110</v>
      </c>
      <c r="R7" s="103">
        <v>1</v>
      </c>
      <c r="S7" s="103">
        <v>39</v>
      </c>
      <c r="T7" s="103" t="s">
        <v>59</v>
      </c>
      <c r="U7" s="103" t="s">
        <v>123</v>
      </c>
      <c r="V7" s="103" t="s">
        <v>124</v>
      </c>
      <c r="W7" s="103" t="s">
        <v>81</v>
      </c>
      <c r="X7" s="103" t="s">
        <v>125</v>
      </c>
      <c r="Y7" s="103" t="s">
        <v>126</v>
      </c>
      <c r="Z7" s="162" t="s">
        <v>127</v>
      </c>
      <c r="AA7" s="103"/>
      <c r="AB7" s="103"/>
      <c r="AC7" s="103" t="s">
        <v>128</v>
      </c>
      <c r="AD7" s="103"/>
      <c r="AE7" s="98"/>
    </row>
    <row r="8" spans="1:121" ht="15.75" customHeight="1">
      <c r="A8" s="103">
        <v>6</v>
      </c>
      <c r="B8" s="104">
        <v>43338</v>
      </c>
      <c r="C8" s="153" t="s">
        <v>63</v>
      </c>
      <c r="D8" s="103" t="s">
        <v>130</v>
      </c>
      <c r="E8" s="103" t="s">
        <v>37</v>
      </c>
      <c r="F8" s="103" t="s">
        <v>131</v>
      </c>
      <c r="G8" s="103" t="s">
        <v>37</v>
      </c>
      <c r="H8" s="111" t="s">
        <v>133</v>
      </c>
      <c r="I8" s="111" t="s">
        <v>135</v>
      </c>
      <c r="J8" s="111" t="s">
        <v>67</v>
      </c>
      <c r="K8" s="111" t="s">
        <v>66</v>
      </c>
      <c r="L8" s="111" t="s">
        <v>138</v>
      </c>
      <c r="M8" s="111" t="s">
        <v>139</v>
      </c>
      <c r="N8" s="111" t="s">
        <v>110</v>
      </c>
      <c r="O8" s="103" t="s">
        <v>55</v>
      </c>
      <c r="P8" s="103" t="s">
        <v>140</v>
      </c>
      <c r="Q8" s="103" t="s">
        <v>141</v>
      </c>
      <c r="R8" s="103">
        <v>1</v>
      </c>
      <c r="S8" s="103" t="s">
        <v>110</v>
      </c>
      <c r="T8" s="103" t="s">
        <v>59</v>
      </c>
      <c r="U8" s="103" t="s">
        <v>142</v>
      </c>
      <c r="V8" s="103" t="s">
        <v>110</v>
      </c>
      <c r="W8" s="103" t="s">
        <v>57</v>
      </c>
      <c r="X8" s="103"/>
      <c r="Y8" s="103"/>
      <c r="Z8" s="162" t="s">
        <v>61</v>
      </c>
      <c r="AA8" s="103"/>
      <c r="AB8" s="103"/>
      <c r="AC8" s="103" t="s">
        <v>143</v>
      </c>
      <c r="AD8" s="103"/>
      <c r="AE8" s="98"/>
    </row>
    <row r="9" spans="1:121" ht="31.5" customHeight="1">
      <c r="A9" s="103">
        <v>7</v>
      </c>
      <c r="B9" s="104">
        <v>43343</v>
      </c>
      <c r="C9" s="153" t="s">
        <v>35</v>
      </c>
      <c r="D9" s="106" t="s">
        <v>144</v>
      </c>
      <c r="E9" s="103" t="s">
        <v>145</v>
      </c>
      <c r="F9" s="107" t="s">
        <v>146</v>
      </c>
      <c r="G9" s="103" t="s">
        <v>152</v>
      </c>
      <c r="H9" s="115" t="s">
        <v>153</v>
      </c>
      <c r="I9" s="111" t="s">
        <v>154</v>
      </c>
      <c r="J9" s="111" t="s">
        <v>155</v>
      </c>
      <c r="K9" s="111" t="s">
        <v>129</v>
      </c>
      <c r="L9" s="111" t="s">
        <v>156</v>
      </c>
      <c r="M9" s="111" t="s">
        <v>157</v>
      </c>
      <c r="N9" s="111" t="s">
        <v>158</v>
      </c>
      <c r="O9" s="103" t="s">
        <v>55</v>
      </c>
      <c r="P9" s="103" t="s">
        <v>159</v>
      </c>
      <c r="Q9" s="103" t="s">
        <v>160</v>
      </c>
      <c r="R9" s="103">
        <v>2</v>
      </c>
      <c r="S9" s="103" t="s">
        <v>161</v>
      </c>
      <c r="T9" s="103" t="s">
        <v>162</v>
      </c>
      <c r="U9" s="103" t="s">
        <v>163</v>
      </c>
      <c r="V9" s="103" t="s">
        <v>164</v>
      </c>
      <c r="W9" s="103" t="s">
        <v>81</v>
      </c>
      <c r="X9" s="103" t="s">
        <v>165</v>
      </c>
      <c r="Y9" s="103" t="s">
        <v>166</v>
      </c>
      <c r="Z9" s="162" t="s">
        <v>61</v>
      </c>
      <c r="AA9" s="103"/>
      <c r="AB9" s="103"/>
      <c r="AC9" s="103"/>
      <c r="AD9" s="103"/>
      <c r="AE9" s="98"/>
    </row>
    <row r="10" spans="1:121" ht="15.75" customHeight="1">
      <c r="A10" s="103">
        <v>8</v>
      </c>
      <c r="B10" s="104">
        <v>43345</v>
      </c>
      <c r="C10" s="153" t="s">
        <v>63</v>
      </c>
      <c r="D10" s="103" t="s">
        <v>45</v>
      </c>
      <c r="E10" s="103" t="s">
        <v>145</v>
      </c>
      <c r="F10" s="107" t="s">
        <v>167</v>
      </c>
      <c r="G10" s="103" t="s">
        <v>117</v>
      </c>
      <c r="H10" s="115" t="s">
        <v>169</v>
      </c>
      <c r="I10" s="111" t="s">
        <v>170</v>
      </c>
      <c r="J10" s="111" t="s">
        <v>171</v>
      </c>
      <c r="K10" s="111" t="s">
        <v>172</v>
      </c>
      <c r="L10" s="111" t="s">
        <v>173</v>
      </c>
      <c r="M10" s="111" t="s">
        <v>174</v>
      </c>
      <c r="N10" s="111" t="s">
        <v>110</v>
      </c>
      <c r="O10" s="103" t="s">
        <v>175</v>
      </c>
      <c r="P10" s="103" t="s">
        <v>176</v>
      </c>
      <c r="Q10" s="103" t="s">
        <v>110</v>
      </c>
      <c r="R10" s="103">
        <v>1</v>
      </c>
      <c r="S10" s="103">
        <v>20</v>
      </c>
      <c r="T10" s="103" t="s">
        <v>59</v>
      </c>
      <c r="U10" s="103" t="s">
        <v>177</v>
      </c>
      <c r="V10" s="103" t="s">
        <v>178</v>
      </c>
      <c r="W10" s="103" t="s">
        <v>81</v>
      </c>
      <c r="X10" s="103" t="s">
        <v>179</v>
      </c>
      <c r="Y10" s="103" t="s">
        <v>180</v>
      </c>
      <c r="Z10" s="162" t="s">
        <v>96</v>
      </c>
      <c r="AA10" s="103"/>
      <c r="AB10" s="103"/>
      <c r="AC10" s="103"/>
      <c r="AD10" s="103"/>
      <c r="AE10" s="98"/>
    </row>
    <row r="11" spans="1:121" ht="15.75" customHeight="1">
      <c r="A11" s="103">
        <v>9</v>
      </c>
      <c r="B11" s="200">
        <v>43352</v>
      </c>
      <c r="C11" s="153" t="s">
        <v>182</v>
      </c>
      <c r="D11" s="201" t="s">
        <v>183</v>
      </c>
      <c r="E11" s="103" t="s">
        <v>59</v>
      </c>
      <c r="F11" s="107" t="s">
        <v>184</v>
      </c>
      <c r="G11" s="103" t="s">
        <v>185</v>
      </c>
      <c r="H11" s="111" t="s">
        <v>186</v>
      </c>
      <c r="I11" s="111" t="s">
        <v>187</v>
      </c>
      <c r="J11" s="111" t="s">
        <v>188</v>
      </c>
      <c r="K11" s="111" t="s">
        <v>129</v>
      </c>
      <c r="L11" s="111" t="s">
        <v>189</v>
      </c>
      <c r="M11" s="111" t="s">
        <v>190</v>
      </c>
      <c r="N11" s="111" t="s">
        <v>191</v>
      </c>
      <c r="O11" s="103" t="s">
        <v>55</v>
      </c>
      <c r="P11" s="103" t="s">
        <v>192</v>
      </c>
      <c r="Q11" s="103" t="s">
        <v>193</v>
      </c>
      <c r="R11" s="103" t="s">
        <v>78</v>
      </c>
      <c r="S11" s="103" t="s">
        <v>194</v>
      </c>
      <c r="T11" s="103" t="s">
        <v>195</v>
      </c>
      <c r="U11" s="103" t="s">
        <v>196</v>
      </c>
      <c r="V11" s="103" t="s">
        <v>197</v>
      </c>
      <c r="W11" s="103" t="s">
        <v>198</v>
      </c>
      <c r="X11" s="103"/>
      <c r="Y11" s="103"/>
      <c r="Z11" s="162" t="s">
        <v>61</v>
      </c>
      <c r="AA11" s="103"/>
      <c r="AB11" s="103"/>
      <c r="AC11" s="103"/>
      <c r="AD11" s="103"/>
      <c r="AE11" s="98"/>
    </row>
    <row r="12" spans="1:121" ht="15.75" customHeight="1">
      <c r="A12" s="103">
        <v>10</v>
      </c>
      <c r="B12" s="104">
        <v>43354</v>
      </c>
      <c r="C12" s="153" t="s">
        <v>5</v>
      </c>
      <c r="D12" s="106" t="s">
        <v>199</v>
      </c>
      <c r="E12" s="103" t="s">
        <v>59</v>
      </c>
      <c r="F12" s="107" t="s">
        <v>202</v>
      </c>
      <c r="G12" s="103" t="s">
        <v>203</v>
      </c>
      <c r="H12" s="111" t="s">
        <v>204</v>
      </c>
      <c r="I12" s="111" t="s">
        <v>205</v>
      </c>
      <c r="J12" s="111" t="s">
        <v>62</v>
      </c>
      <c r="K12" s="111" t="s">
        <v>66</v>
      </c>
      <c r="L12" s="111" t="s">
        <v>206</v>
      </c>
      <c r="M12" s="111" t="s">
        <v>207</v>
      </c>
      <c r="N12" s="111" t="s">
        <v>208</v>
      </c>
      <c r="O12" s="103" t="s">
        <v>55</v>
      </c>
      <c r="P12" s="103" t="s">
        <v>209</v>
      </c>
      <c r="Q12" s="103" t="s">
        <v>198</v>
      </c>
      <c r="R12" s="103" t="s">
        <v>78</v>
      </c>
      <c r="S12" s="103" t="s">
        <v>194</v>
      </c>
      <c r="T12" s="103" t="s">
        <v>195</v>
      </c>
      <c r="U12" s="103" t="s">
        <v>7</v>
      </c>
      <c r="V12" s="103" t="s">
        <v>67</v>
      </c>
      <c r="W12" s="103" t="s">
        <v>198</v>
      </c>
      <c r="X12" s="103"/>
      <c r="Y12" s="103"/>
      <c r="Z12" s="162" t="s">
        <v>96</v>
      </c>
      <c r="AA12" s="103" t="s">
        <v>97</v>
      </c>
      <c r="AB12" s="103"/>
      <c r="AC12" s="103"/>
      <c r="AD12" s="103"/>
      <c r="AE12" s="98"/>
    </row>
    <row r="13" spans="1:121" ht="15.75" customHeight="1">
      <c r="A13" s="103">
        <v>11</v>
      </c>
      <c r="B13" s="104">
        <v>43355</v>
      </c>
      <c r="C13" s="153" t="s">
        <v>63</v>
      </c>
      <c r="D13" s="106" t="s">
        <v>45</v>
      </c>
      <c r="E13" s="103" t="s">
        <v>37</v>
      </c>
      <c r="F13" s="107" t="s">
        <v>210</v>
      </c>
      <c r="G13" s="103" t="s">
        <v>211</v>
      </c>
      <c r="H13" s="111" t="s">
        <v>212</v>
      </c>
      <c r="I13" s="111" t="s">
        <v>213</v>
      </c>
      <c r="J13" s="111" t="s">
        <v>214</v>
      </c>
      <c r="K13" s="111" t="s">
        <v>215</v>
      </c>
      <c r="L13" s="111" t="s">
        <v>216</v>
      </c>
      <c r="M13" s="111" t="s">
        <v>217</v>
      </c>
      <c r="N13" s="111" t="s">
        <v>40</v>
      </c>
      <c r="O13" s="103" t="s">
        <v>218</v>
      </c>
      <c r="P13" s="103" t="s">
        <v>219</v>
      </c>
      <c r="Q13" s="103" t="s">
        <v>220</v>
      </c>
      <c r="R13" s="103">
        <v>200</v>
      </c>
      <c r="S13" s="103" t="s">
        <v>221</v>
      </c>
      <c r="T13" s="103" t="s">
        <v>195</v>
      </c>
      <c r="U13" s="103" t="s">
        <v>222</v>
      </c>
      <c r="V13" s="103" t="s">
        <v>223</v>
      </c>
      <c r="W13" s="103" t="s">
        <v>198</v>
      </c>
      <c r="X13" s="103"/>
      <c r="Y13" s="103"/>
      <c r="Z13" s="162" t="s">
        <v>61</v>
      </c>
      <c r="AA13" s="103" t="s">
        <v>224</v>
      </c>
      <c r="AB13" s="103"/>
      <c r="AC13" s="103"/>
      <c r="AD13" s="103"/>
      <c r="AE13" s="98"/>
    </row>
    <row r="14" spans="1:121" ht="15.75" customHeight="1">
      <c r="A14" s="103">
        <v>12</v>
      </c>
      <c r="B14" s="104">
        <v>43356</v>
      </c>
      <c r="C14" s="153" t="s">
        <v>5</v>
      </c>
      <c r="D14" s="202" t="s">
        <v>45</v>
      </c>
      <c r="E14" s="103" t="s">
        <v>37</v>
      </c>
      <c r="F14" s="103" t="s">
        <v>225</v>
      </c>
      <c r="G14" s="103" t="s">
        <v>226</v>
      </c>
      <c r="H14" s="111" t="s">
        <v>227</v>
      </c>
      <c r="I14" s="111" t="s">
        <v>228</v>
      </c>
      <c r="J14" s="111" t="s">
        <v>67</v>
      </c>
      <c r="K14" s="111" t="s">
        <v>66</v>
      </c>
      <c r="L14" s="111" t="s">
        <v>229</v>
      </c>
      <c r="M14" s="111" t="s">
        <v>230</v>
      </c>
      <c r="N14" s="111" t="s">
        <v>231</v>
      </c>
      <c r="O14" s="103" t="s">
        <v>55</v>
      </c>
      <c r="P14" s="103" t="s">
        <v>232</v>
      </c>
      <c r="Q14" s="103" t="s">
        <v>233</v>
      </c>
      <c r="R14" s="103">
        <v>1</v>
      </c>
      <c r="S14" s="103" t="s">
        <v>110</v>
      </c>
      <c r="T14" s="103" t="s">
        <v>234</v>
      </c>
      <c r="U14" s="103" t="s">
        <v>235</v>
      </c>
      <c r="V14" s="103" t="s">
        <v>78</v>
      </c>
      <c r="W14" s="103" t="s">
        <v>81</v>
      </c>
      <c r="X14" s="103" t="s">
        <v>236</v>
      </c>
      <c r="Y14" s="103"/>
      <c r="Z14" s="162" t="s">
        <v>61</v>
      </c>
      <c r="AA14" s="103"/>
      <c r="AB14" s="103"/>
      <c r="AC14" s="103" t="s">
        <v>238</v>
      </c>
      <c r="AD14" s="103"/>
      <c r="AE14" s="98"/>
    </row>
    <row r="15" spans="1:121" ht="15.75" customHeight="1">
      <c r="A15" s="103">
        <v>13</v>
      </c>
      <c r="B15" s="104">
        <v>43353</v>
      </c>
      <c r="C15" s="153" t="s">
        <v>35</v>
      </c>
      <c r="D15" s="103" t="s">
        <v>239</v>
      </c>
      <c r="E15" s="103" t="s">
        <v>59</v>
      </c>
      <c r="F15" s="107" t="s">
        <v>240</v>
      </c>
      <c r="G15" s="203" t="s">
        <v>241</v>
      </c>
      <c r="H15" s="111" t="s">
        <v>242</v>
      </c>
      <c r="I15" s="111" t="s">
        <v>243</v>
      </c>
      <c r="J15" s="111" t="s">
        <v>67</v>
      </c>
      <c r="K15" s="111" t="s">
        <v>66</v>
      </c>
      <c r="L15" s="111" t="s">
        <v>244</v>
      </c>
      <c r="M15" s="111" t="s">
        <v>245</v>
      </c>
      <c r="N15" s="111" t="s">
        <v>246</v>
      </c>
      <c r="O15" s="103" t="s">
        <v>55</v>
      </c>
      <c r="P15" s="103" t="s">
        <v>247</v>
      </c>
      <c r="Q15" s="103" t="s">
        <v>248</v>
      </c>
      <c r="R15" s="103">
        <v>1</v>
      </c>
      <c r="S15" s="103" t="s">
        <v>110</v>
      </c>
      <c r="T15" s="103" t="s">
        <v>162</v>
      </c>
      <c r="U15" s="103" t="s">
        <v>60</v>
      </c>
      <c r="V15" s="103" t="s">
        <v>67</v>
      </c>
      <c r="W15" s="103" t="s">
        <v>81</v>
      </c>
      <c r="X15" s="103" t="s">
        <v>249</v>
      </c>
      <c r="Y15" s="103"/>
      <c r="Z15" s="162" t="s">
        <v>61</v>
      </c>
      <c r="AA15" s="103"/>
      <c r="AB15" s="103"/>
      <c r="AC15" s="103"/>
      <c r="AD15" s="103"/>
      <c r="AE15" s="98"/>
    </row>
    <row r="16" spans="1:121" ht="15.75" customHeight="1">
      <c r="A16" s="103">
        <v>14</v>
      </c>
      <c r="B16" s="104">
        <v>43359</v>
      </c>
      <c r="C16" s="153" t="s">
        <v>35</v>
      </c>
      <c r="D16" s="103" t="s">
        <v>45</v>
      </c>
      <c r="E16" s="103" t="s">
        <v>37</v>
      </c>
      <c r="F16" s="107" t="s">
        <v>250</v>
      </c>
      <c r="G16" s="202" t="s">
        <v>50</v>
      </c>
      <c r="H16" s="111" t="s">
        <v>251</v>
      </c>
      <c r="I16" s="111" t="s">
        <v>252</v>
      </c>
      <c r="J16" s="111" t="s">
        <v>62</v>
      </c>
      <c r="K16" s="111" t="s">
        <v>66</v>
      </c>
      <c r="L16" s="111" t="s">
        <v>253</v>
      </c>
      <c r="M16" s="111" t="s">
        <v>254</v>
      </c>
      <c r="N16" s="111" t="s">
        <v>255</v>
      </c>
      <c r="O16" s="103" t="s">
        <v>55</v>
      </c>
      <c r="P16" s="103" t="s">
        <v>256</v>
      </c>
      <c r="Q16" s="103" t="s">
        <v>208</v>
      </c>
      <c r="R16" s="103">
        <v>1</v>
      </c>
      <c r="S16" s="103" t="s">
        <v>110</v>
      </c>
      <c r="T16" s="103" t="s">
        <v>59</v>
      </c>
      <c r="U16" s="103" t="s">
        <v>60</v>
      </c>
      <c r="V16" s="103" t="s">
        <v>67</v>
      </c>
      <c r="W16" s="103" t="s">
        <v>57</v>
      </c>
      <c r="X16" s="103"/>
      <c r="Y16" s="103"/>
      <c r="Z16" s="162" t="s">
        <v>61</v>
      </c>
      <c r="AA16" s="103"/>
      <c r="AB16" s="103"/>
      <c r="AC16" s="103"/>
      <c r="AD16" s="103"/>
      <c r="AE16" s="98"/>
    </row>
    <row r="17" spans="1:121" ht="15.75" customHeight="1">
      <c r="A17" s="103">
        <v>15</v>
      </c>
      <c r="B17" s="104">
        <v>43362</v>
      </c>
      <c r="C17" s="153" t="s">
        <v>5</v>
      </c>
      <c r="D17" s="103" t="s">
        <v>45</v>
      </c>
      <c r="E17" s="103" t="s">
        <v>37</v>
      </c>
      <c r="F17" s="157" t="s">
        <v>257</v>
      </c>
      <c r="G17" s="103" t="s">
        <v>258</v>
      </c>
      <c r="H17" s="111" t="s">
        <v>259</v>
      </c>
      <c r="I17" s="111" t="s">
        <v>260</v>
      </c>
      <c r="J17" s="111" t="s">
        <v>261</v>
      </c>
      <c r="K17" s="111" t="s">
        <v>75</v>
      </c>
      <c r="L17" s="111" t="s">
        <v>262</v>
      </c>
      <c r="M17" s="111" t="s">
        <v>263</v>
      </c>
      <c r="N17" s="111"/>
      <c r="O17" s="103" t="s">
        <v>218</v>
      </c>
      <c r="P17" s="103" t="s">
        <v>264</v>
      </c>
      <c r="Q17" s="103" t="s">
        <v>265</v>
      </c>
      <c r="R17" s="103">
        <v>2</v>
      </c>
      <c r="S17" s="103" t="s">
        <v>266</v>
      </c>
      <c r="T17" s="103" t="s">
        <v>59</v>
      </c>
      <c r="U17" s="103" t="s">
        <v>267</v>
      </c>
      <c r="V17" s="103" t="s">
        <v>268</v>
      </c>
      <c r="W17" s="103" t="s">
        <v>81</v>
      </c>
      <c r="X17" s="103" t="s">
        <v>269</v>
      </c>
      <c r="Y17" s="103" t="s">
        <v>270</v>
      </c>
      <c r="Z17" s="162" t="s">
        <v>61</v>
      </c>
      <c r="AA17" s="103" t="s">
        <v>271</v>
      </c>
      <c r="AB17" s="103" t="s">
        <v>272</v>
      </c>
      <c r="AC17" s="103"/>
      <c r="AD17" s="103"/>
      <c r="AE17" s="98"/>
    </row>
    <row r="18" spans="1:121" ht="15.75" customHeight="1">
      <c r="A18" s="103">
        <v>16</v>
      </c>
      <c r="B18" s="104">
        <v>43361</v>
      </c>
      <c r="C18" s="153" t="s">
        <v>182</v>
      </c>
      <c r="D18" s="103" t="s">
        <v>273</v>
      </c>
      <c r="E18" s="103" t="s">
        <v>145</v>
      </c>
      <c r="F18" s="157" t="s">
        <v>274</v>
      </c>
      <c r="G18" s="103" t="s">
        <v>275</v>
      </c>
      <c r="H18" s="111" t="s">
        <v>276</v>
      </c>
      <c r="I18" s="111" t="s">
        <v>277</v>
      </c>
      <c r="J18" s="111" t="s">
        <v>278</v>
      </c>
      <c r="K18" s="111" t="s">
        <v>129</v>
      </c>
      <c r="L18" s="111" t="s">
        <v>279</v>
      </c>
      <c r="M18" s="111" t="s">
        <v>280</v>
      </c>
      <c r="N18" s="111" t="s">
        <v>281</v>
      </c>
      <c r="O18" s="103" t="s">
        <v>76</v>
      </c>
      <c r="P18" s="103" t="s">
        <v>282</v>
      </c>
      <c r="Q18" s="103" t="s">
        <v>57</v>
      </c>
      <c r="R18" s="103">
        <v>2</v>
      </c>
      <c r="S18" s="103" t="s">
        <v>110</v>
      </c>
      <c r="T18" s="103" t="s">
        <v>59</v>
      </c>
      <c r="U18" s="103" t="s">
        <v>283</v>
      </c>
      <c r="V18" s="103" t="s">
        <v>268</v>
      </c>
      <c r="W18" s="103" t="s">
        <v>198</v>
      </c>
      <c r="X18" s="103"/>
      <c r="Y18" s="103"/>
      <c r="Z18" s="162" t="s">
        <v>61</v>
      </c>
      <c r="AA18" s="103" t="s">
        <v>76</v>
      </c>
      <c r="AB18" s="103" t="s">
        <v>284</v>
      </c>
      <c r="AC18" s="103"/>
      <c r="AD18" s="103"/>
      <c r="AE18" s="98"/>
    </row>
    <row r="19" spans="1:121" ht="15.75" customHeight="1">
      <c r="A19" s="103">
        <v>17</v>
      </c>
      <c r="B19" s="104">
        <v>43364</v>
      </c>
      <c r="C19" s="153" t="s">
        <v>35</v>
      </c>
      <c r="D19" s="103" t="s">
        <v>144</v>
      </c>
      <c r="E19" s="103" t="s">
        <v>285</v>
      </c>
      <c r="F19" s="157" t="s">
        <v>286</v>
      </c>
      <c r="G19" s="103" t="s">
        <v>152</v>
      </c>
      <c r="H19" s="111" t="s">
        <v>287</v>
      </c>
      <c r="I19" s="111" t="s">
        <v>288</v>
      </c>
      <c r="J19" s="111" t="s">
        <v>289</v>
      </c>
      <c r="K19" s="111" t="s">
        <v>77</v>
      </c>
      <c r="L19" s="111" t="s">
        <v>290</v>
      </c>
      <c r="M19" s="111" t="s">
        <v>291</v>
      </c>
      <c r="N19" s="111" t="s">
        <v>292</v>
      </c>
      <c r="O19" s="103" t="s">
        <v>55</v>
      </c>
      <c r="P19" s="103" t="s">
        <v>293</v>
      </c>
      <c r="Q19" s="103" t="s">
        <v>294</v>
      </c>
      <c r="R19" s="103">
        <v>25</v>
      </c>
      <c r="S19" s="103" t="s">
        <v>41</v>
      </c>
      <c r="T19" s="103" t="s">
        <v>42</v>
      </c>
      <c r="U19" s="103" t="s">
        <v>43</v>
      </c>
      <c r="V19" s="103" t="s">
        <v>268</v>
      </c>
      <c r="W19" s="103"/>
      <c r="X19" s="103"/>
      <c r="Y19" s="103"/>
      <c r="Z19" s="103" t="s">
        <v>61</v>
      </c>
      <c r="AA19" s="103"/>
      <c r="AB19" s="103"/>
      <c r="AC19" s="103" t="s">
        <v>295</v>
      </c>
      <c r="AD19" s="103"/>
      <c r="AE19" s="98"/>
    </row>
    <row r="20" spans="1:121" ht="15.75" customHeight="1">
      <c r="A20" s="103">
        <v>18</v>
      </c>
      <c r="B20" s="104">
        <v>43364</v>
      </c>
      <c r="C20" s="153" t="s">
        <v>5</v>
      </c>
      <c r="D20" s="103" t="s">
        <v>296</v>
      </c>
      <c r="E20" s="103" t="s">
        <v>285</v>
      </c>
      <c r="F20" s="157" t="s">
        <v>297</v>
      </c>
      <c r="G20" s="103" t="s">
        <v>298</v>
      </c>
      <c r="H20" s="111" t="s">
        <v>299</v>
      </c>
      <c r="I20" s="111" t="s">
        <v>300</v>
      </c>
      <c r="J20" s="111" t="s">
        <v>301</v>
      </c>
      <c r="K20" s="111" t="s">
        <v>113</v>
      </c>
      <c r="L20" s="111" t="s">
        <v>302</v>
      </c>
      <c r="M20" s="111" t="s">
        <v>303</v>
      </c>
      <c r="N20" s="111" t="s">
        <v>304</v>
      </c>
      <c r="O20" s="103" t="s">
        <v>55</v>
      </c>
      <c r="P20" s="103" t="s">
        <v>305</v>
      </c>
      <c r="Q20" s="103" t="s">
        <v>294</v>
      </c>
      <c r="R20" s="103">
        <v>1</v>
      </c>
      <c r="S20" s="103">
        <v>17</v>
      </c>
      <c r="T20" s="103" t="s">
        <v>306</v>
      </c>
      <c r="U20" s="103" t="s">
        <v>43</v>
      </c>
      <c r="V20" s="103" t="s">
        <v>268</v>
      </c>
      <c r="W20" s="103" t="s">
        <v>198</v>
      </c>
      <c r="X20" s="103"/>
      <c r="Y20" s="103"/>
      <c r="Z20" s="103" t="s">
        <v>61</v>
      </c>
      <c r="AA20" s="103" t="s">
        <v>307</v>
      </c>
      <c r="AB20" s="103"/>
      <c r="AC20" s="103" t="s">
        <v>308</v>
      </c>
      <c r="AD20" s="103"/>
      <c r="AE20" s="98"/>
    </row>
    <row r="21" spans="1:121" ht="15.75" customHeight="1">
      <c r="A21" s="103">
        <v>19</v>
      </c>
      <c r="B21" s="104">
        <v>42779</v>
      </c>
      <c r="C21" s="153" t="s">
        <v>35</v>
      </c>
      <c r="D21" s="103" t="s">
        <v>45</v>
      </c>
      <c r="E21" s="103" t="s">
        <v>37</v>
      </c>
      <c r="F21" s="159" t="s">
        <v>309</v>
      </c>
      <c r="G21" s="103" t="s">
        <v>50</v>
      </c>
      <c r="H21" s="111" t="s">
        <v>310</v>
      </c>
      <c r="I21" s="111" t="s">
        <v>311</v>
      </c>
      <c r="J21" s="111" t="s">
        <v>312</v>
      </c>
      <c r="K21" s="111" t="s">
        <v>95</v>
      </c>
      <c r="L21" s="111" t="s">
        <v>313</v>
      </c>
      <c r="M21" s="111" t="s">
        <v>314</v>
      </c>
      <c r="N21" s="111" t="s">
        <v>315</v>
      </c>
      <c r="O21" s="103" t="s">
        <v>55</v>
      </c>
      <c r="P21" s="103" t="s">
        <v>316</v>
      </c>
      <c r="Q21" s="103" t="s">
        <v>317</v>
      </c>
      <c r="R21" s="103">
        <v>10</v>
      </c>
      <c r="S21" s="103" t="s">
        <v>41</v>
      </c>
      <c r="T21" s="103" t="s">
        <v>42</v>
      </c>
      <c r="U21" s="103" t="s">
        <v>43</v>
      </c>
      <c r="V21" s="103" t="s">
        <v>268</v>
      </c>
      <c r="W21" s="103" t="s">
        <v>198</v>
      </c>
      <c r="X21" s="103"/>
      <c r="Y21" s="103"/>
      <c r="Z21" s="103" t="s">
        <v>61</v>
      </c>
      <c r="AA21" s="103" t="s">
        <v>318</v>
      </c>
      <c r="AB21" s="103"/>
      <c r="AC21" s="111"/>
      <c r="AD21" s="103"/>
      <c r="AE21" s="98"/>
    </row>
    <row r="22" spans="1:121" s="123" customFormat="1" ht="15.75" customHeight="1">
      <c r="A22" s="72">
        <v>20</v>
      </c>
      <c r="B22" s="73">
        <v>42773</v>
      </c>
      <c r="C22" s="198" t="s">
        <v>35</v>
      </c>
      <c r="D22" s="72" t="s">
        <v>45</v>
      </c>
      <c r="E22" s="72" t="s">
        <v>37</v>
      </c>
      <c r="F22" s="204" t="s">
        <v>319</v>
      </c>
      <c r="G22" s="72" t="s">
        <v>50</v>
      </c>
      <c r="H22" s="110" t="s">
        <v>320</v>
      </c>
      <c r="I22" s="110" t="s">
        <v>321</v>
      </c>
      <c r="J22" s="110" t="s">
        <v>322</v>
      </c>
      <c r="K22" s="110" t="s">
        <v>323</v>
      </c>
      <c r="L22" s="110" t="s">
        <v>324</v>
      </c>
      <c r="M22" s="110" t="s">
        <v>325</v>
      </c>
      <c r="N22" s="110" t="s">
        <v>326</v>
      </c>
      <c r="O22" s="72" t="s">
        <v>76</v>
      </c>
      <c r="P22" s="72" t="s">
        <v>327</v>
      </c>
      <c r="Q22" s="72" t="s">
        <v>328</v>
      </c>
      <c r="R22" s="72">
        <v>1</v>
      </c>
      <c r="S22" s="72" t="s">
        <v>41</v>
      </c>
      <c r="T22" s="72" t="s">
        <v>306</v>
      </c>
      <c r="U22" s="72" t="s">
        <v>329</v>
      </c>
      <c r="V22" s="72" t="s">
        <v>330</v>
      </c>
      <c r="W22" s="72" t="s">
        <v>44</v>
      </c>
      <c r="X22" s="72" t="s">
        <v>269</v>
      </c>
      <c r="Y22" s="72"/>
      <c r="Z22" s="72" t="s">
        <v>331</v>
      </c>
      <c r="AA22" s="72" t="s">
        <v>332</v>
      </c>
      <c r="AB22" s="72"/>
      <c r="AC22" s="72"/>
      <c r="AD22" s="72"/>
      <c r="AE22" s="97"/>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row>
    <row r="23" spans="1:121" ht="15.75" customHeight="1">
      <c r="A23" s="162">
        <v>21</v>
      </c>
      <c r="B23" s="205">
        <v>43367</v>
      </c>
      <c r="C23" s="153" t="s">
        <v>334</v>
      </c>
      <c r="D23" s="162" t="s">
        <v>45</v>
      </c>
      <c r="E23" s="162" t="s">
        <v>37</v>
      </c>
      <c r="F23" s="206" t="s">
        <v>335</v>
      </c>
      <c r="G23" s="162" t="s">
        <v>336</v>
      </c>
      <c r="H23" s="121" t="s">
        <v>337</v>
      </c>
      <c r="I23" s="121"/>
      <c r="J23" s="121"/>
      <c r="K23" s="121" t="s">
        <v>336</v>
      </c>
      <c r="L23" s="121" t="s">
        <v>338</v>
      </c>
      <c r="M23" s="121"/>
      <c r="N23" s="121" t="s">
        <v>339</v>
      </c>
      <c r="O23" s="162" t="s">
        <v>55</v>
      </c>
      <c r="P23" s="162" t="s">
        <v>340</v>
      </c>
      <c r="Q23" s="162" t="s">
        <v>341</v>
      </c>
      <c r="R23" s="162">
        <v>3</v>
      </c>
      <c r="S23" s="162" t="s">
        <v>41</v>
      </c>
      <c r="T23" s="162" t="s">
        <v>342</v>
      </c>
      <c r="U23" s="162" t="s">
        <v>43</v>
      </c>
      <c r="V23" s="162" t="s">
        <v>268</v>
      </c>
      <c r="W23" s="162" t="s">
        <v>198</v>
      </c>
      <c r="X23" s="162"/>
      <c r="Y23" s="162"/>
      <c r="Z23" s="162" t="s">
        <v>343</v>
      </c>
      <c r="AA23" s="162"/>
      <c r="AB23" s="162"/>
      <c r="AC23" s="162" t="s">
        <v>344</v>
      </c>
      <c r="AD23" s="162"/>
      <c r="AE23" s="98"/>
    </row>
    <row r="24" spans="1:121" ht="15.75" customHeight="1">
      <c r="A24" s="103">
        <v>22</v>
      </c>
      <c r="B24" s="149">
        <v>43290</v>
      </c>
      <c r="C24" s="153" t="s">
        <v>5</v>
      </c>
      <c r="D24" s="103" t="s">
        <v>45</v>
      </c>
      <c r="E24" s="103" t="s">
        <v>37</v>
      </c>
      <c r="F24" s="157" t="s">
        <v>346</v>
      </c>
      <c r="G24" s="103" t="s">
        <v>258</v>
      </c>
      <c r="H24" s="103" t="s">
        <v>347</v>
      </c>
      <c r="I24" s="103" t="s">
        <v>348</v>
      </c>
      <c r="J24" s="103" t="s">
        <v>349</v>
      </c>
      <c r="K24" s="103" t="s">
        <v>215</v>
      </c>
      <c r="L24" s="103" t="s">
        <v>350</v>
      </c>
      <c r="M24" s="103" t="s">
        <v>351</v>
      </c>
      <c r="N24" s="103"/>
      <c r="O24" s="103" t="s">
        <v>55</v>
      </c>
      <c r="P24" s="103" t="s">
        <v>352</v>
      </c>
      <c r="Q24" s="103" t="s">
        <v>353</v>
      </c>
      <c r="R24" s="103">
        <v>1</v>
      </c>
      <c r="S24" s="103" t="s">
        <v>41</v>
      </c>
      <c r="T24" s="103" t="s">
        <v>306</v>
      </c>
      <c r="U24" s="103" t="s">
        <v>354</v>
      </c>
      <c r="V24" s="103" t="s">
        <v>349</v>
      </c>
      <c r="W24" s="103" t="s">
        <v>44</v>
      </c>
      <c r="X24" s="103" t="s">
        <v>355</v>
      </c>
      <c r="Y24" s="103" t="s">
        <v>356</v>
      </c>
      <c r="Z24" s="103" t="s">
        <v>357</v>
      </c>
      <c r="AA24" s="103"/>
      <c r="AB24" s="103"/>
      <c r="AC24" s="103"/>
      <c r="AD24" s="103"/>
      <c r="AE24" s="98"/>
    </row>
    <row r="25" spans="1:121" ht="15.75" customHeight="1">
      <c r="A25" s="103">
        <v>23</v>
      </c>
      <c r="B25" s="149">
        <v>43371</v>
      </c>
      <c r="C25" s="153" t="s">
        <v>5</v>
      </c>
      <c r="D25" s="103" t="s">
        <v>45</v>
      </c>
      <c r="E25" s="103" t="s">
        <v>37</v>
      </c>
      <c r="F25" s="157" t="s">
        <v>358</v>
      </c>
      <c r="G25" s="103" t="s">
        <v>258</v>
      </c>
      <c r="H25" s="103" t="s">
        <v>359</v>
      </c>
      <c r="I25" s="103" t="s">
        <v>360</v>
      </c>
      <c r="J25" s="103" t="s">
        <v>361</v>
      </c>
      <c r="K25" s="103" t="s">
        <v>362</v>
      </c>
      <c r="L25" s="103" t="s">
        <v>363</v>
      </c>
      <c r="M25" s="103" t="s">
        <v>364</v>
      </c>
      <c r="N25" s="103" t="s">
        <v>365</v>
      </c>
      <c r="O25" s="103" t="s">
        <v>218</v>
      </c>
      <c r="P25" s="103" t="s">
        <v>366</v>
      </c>
      <c r="Q25" s="103" t="s">
        <v>294</v>
      </c>
      <c r="R25" s="103">
        <v>29</v>
      </c>
      <c r="S25" s="103" t="s">
        <v>367</v>
      </c>
      <c r="T25" s="103" t="s">
        <v>368</v>
      </c>
      <c r="U25" s="103" t="s">
        <v>43</v>
      </c>
      <c r="V25" s="103" t="s">
        <v>369</v>
      </c>
      <c r="W25" s="103" t="s">
        <v>198</v>
      </c>
      <c r="X25" s="103"/>
      <c r="Y25" s="103"/>
      <c r="Z25" s="103" t="s">
        <v>370</v>
      </c>
      <c r="AA25" s="103"/>
      <c r="AB25" s="103"/>
      <c r="AC25" s="103" t="s">
        <v>371</v>
      </c>
      <c r="AD25" s="103"/>
      <c r="AE25" s="98"/>
    </row>
    <row r="26" spans="1:121" ht="15.75" customHeight="1">
      <c r="A26" s="103">
        <v>24</v>
      </c>
      <c r="B26" s="207">
        <v>43378</v>
      </c>
      <c r="C26" s="153" t="s">
        <v>63</v>
      </c>
      <c r="D26" s="103" t="s">
        <v>45</v>
      </c>
      <c r="E26" s="103" t="s">
        <v>37</v>
      </c>
      <c r="F26" s="157" t="s">
        <v>372</v>
      </c>
      <c r="G26" s="103" t="s">
        <v>102</v>
      </c>
      <c r="H26" s="103" t="s">
        <v>373</v>
      </c>
      <c r="I26" s="103"/>
      <c r="J26" s="103" t="s">
        <v>374</v>
      </c>
      <c r="K26" s="103" t="s">
        <v>333</v>
      </c>
      <c r="L26" s="103" t="s">
        <v>375</v>
      </c>
      <c r="M26" s="103" t="s">
        <v>376</v>
      </c>
      <c r="N26" s="103" t="s">
        <v>132</v>
      </c>
      <c r="O26" s="103" t="s">
        <v>134</v>
      </c>
      <c r="P26" s="103" t="s">
        <v>377</v>
      </c>
      <c r="Q26" s="103" t="s">
        <v>378</v>
      </c>
      <c r="R26" s="103">
        <v>1</v>
      </c>
      <c r="S26" s="103" t="s">
        <v>41</v>
      </c>
      <c r="T26" s="103" t="s">
        <v>306</v>
      </c>
      <c r="U26" s="103" t="s">
        <v>43</v>
      </c>
      <c r="V26" s="103" t="s">
        <v>110</v>
      </c>
      <c r="W26" s="103" t="s">
        <v>198</v>
      </c>
      <c r="X26" s="103"/>
      <c r="Y26" s="103"/>
      <c r="Z26" s="103" t="s">
        <v>357</v>
      </c>
      <c r="AA26" s="103"/>
      <c r="AB26" s="103"/>
      <c r="AC26" s="103"/>
      <c r="AD26" s="103" t="s">
        <v>379</v>
      </c>
      <c r="AE26" s="98"/>
    </row>
    <row r="27" spans="1:121" ht="15.75" customHeight="1">
      <c r="A27" s="103">
        <v>25</v>
      </c>
      <c r="B27" s="208">
        <v>43390</v>
      </c>
      <c r="C27" s="153" t="s">
        <v>63</v>
      </c>
      <c r="D27" s="103" t="s">
        <v>45</v>
      </c>
      <c r="E27" s="103" t="s">
        <v>37</v>
      </c>
      <c r="F27" s="157" t="s">
        <v>380</v>
      </c>
      <c r="G27" s="103" t="s">
        <v>102</v>
      </c>
      <c r="H27" s="103" t="s">
        <v>381</v>
      </c>
      <c r="I27" s="103" t="s">
        <v>382</v>
      </c>
      <c r="J27" s="103" t="s">
        <v>155</v>
      </c>
      <c r="K27" s="103" t="s">
        <v>129</v>
      </c>
      <c r="L27" s="103" t="s">
        <v>383</v>
      </c>
      <c r="M27" s="103" t="s">
        <v>384</v>
      </c>
      <c r="N27" s="103" t="s">
        <v>385</v>
      </c>
      <c r="O27" s="103" t="s">
        <v>55</v>
      </c>
      <c r="P27" s="103" t="s">
        <v>386</v>
      </c>
      <c r="Q27" s="103" t="s">
        <v>160</v>
      </c>
      <c r="R27" s="103">
        <v>1</v>
      </c>
      <c r="S27" s="103" t="s">
        <v>387</v>
      </c>
      <c r="T27" s="103" t="s">
        <v>59</v>
      </c>
      <c r="U27" s="103" t="s">
        <v>388</v>
      </c>
      <c r="V27" s="103" t="s">
        <v>389</v>
      </c>
      <c r="W27" s="103" t="s">
        <v>81</v>
      </c>
      <c r="X27" s="103" t="s">
        <v>390</v>
      </c>
      <c r="Y27" s="103"/>
      <c r="Z27" s="162" t="s">
        <v>61</v>
      </c>
      <c r="AA27" s="103" t="s">
        <v>390</v>
      </c>
      <c r="AB27" s="103"/>
      <c r="AC27" s="103"/>
      <c r="AD27" s="103"/>
      <c r="AE27" s="98"/>
    </row>
    <row r="28" spans="1:121" ht="15.75" customHeight="1">
      <c r="A28" s="103">
        <v>26</v>
      </c>
      <c r="B28" s="208">
        <v>43391</v>
      </c>
      <c r="C28" s="153" t="s">
        <v>182</v>
      </c>
      <c r="D28" s="103" t="s">
        <v>45</v>
      </c>
      <c r="E28" s="103" t="s">
        <v>37</v>
      </c>
      <c r="F28" s="157" t="s">
        <v>391</v>
      </c>
      <c r="G28" s="103" t="s">
        <v>46</v>
      </c>
      <c r="H28" s="103" t="s">
        <v>392</v>
      </c>
      <c r="I28" s="111" t="s">
        <v>393</v>
      </c>
      <c r="J28" s="103" t="s">
        <v>394</v>
      </c>
      <c r="K28" s="103" t="s">
        <v>113</v>
      </c>
      <c r="L28" s="103" t="s">
        <v>395</v>
      </c>
      <c r="M28" s="103" t="s">
        <v>396</v>
      </c>
      <c r="N28" s="103" t="s">
        <v>385</v>
      </c>
      <c r="O28" s="103" t="s">
        <v>218</v>
      </c>
      <c r="P28" s="103" t="s">
        <v>397</v>
      </c>
      <c r="Q28" s="103" t="s">
        <v>378</v>
      </c>
      <c r="R28" s="103">
        <v>1</v>
      </c>
      <c r="S28" s="103" t="s">
        <v>41</v>
      </c>
      <c r="T28" s="103" t="s">
        <v>59</v>
      </c>
      <c r="U28" s="103" t="s">
        <v>398</v>
      </c>
      <c r="V28" s="103" t="s">
        <v>110</v>
      </c>
      <c r="W28" s="103" t="s">
        <v>81</v>
      </c>
      <c r="X28" s="103" t="s">
        <v>399</v>
      </c>
      <c r="Y28" s="103"/>
      <c r="Z28" s="162" t="s">
        <v>61</v>
      </c>
      <c r="AA28" s="103" t="s">
        <v>400</v>
      </c>
      <c r="AB28" s="103"/>
      <c r="AC28" s="103"/>
      <c r="AD28" s="103"/>
      <c r="AE28" s="98"/>
    </row>
    <row r="29" spans="1:121" ht="15.75" customHeight="1">
      <c r="A29" s="103">
        <v>27</v>
      </c>
      <c r="B29" s="104">
        <v>43370</v>
      </c>
      <c r="C29" s="153" t="s">
        <v>182</v>
      </c>
      <c r="D29" s="103" t="s">
        <v>401</v>
      </c>
      <c r="E29" s="103" t="s">
        <v>59</v>
      </c>
      <c r="F29" s="157" t="s">
        <v>402</v>
      </c>
      <c r="G29" s="103" t="s">
        <v>168</v>
      </c>
      <c r="H29" s="103" t="s">
        <v>403</v>
      </c>
      <c r="I29" s="111" t="s">
        <v>404</v>
      </c>
      <c r="J29" s="103" t="s">
        <v>405</v>
      </c>
      <c r="K29" s="103" t="s">
        <v>71</v>
      </c>
      <c r="L29" s="103" t="s">
        <v>406</v>
      </c>
      <c r="M29" s="103" t="s">
        <v>407</v>
      </c>
      <c r="N29" s="103" t="s">
        <v>385</v>
      </c>
      <c r="O29" s="103" t="s">
        <v>134</v>
      </c>
      <c r="P29" s="103" t="s">
        <v>408</v>
      </c>
      <c r="Q29" s="103" t="s">
        <v>409</v>
      </c>
      <c r="R29" s="103" t="s">
        <v>410</v>
      </c>
      <c r="S29" s="103" t="s">
        <v>41</v>
      </c>
      <c r="T29" s="103" t="s">
        <v>59</v>
      </c>
      <c r="U29" s="103" t="s">
        <v>411</v>
      </c>
      <c r="V29" s="103" t="s">
        <v>71</v>
      </c>
      <c r="W29" s="103" t="s">
        <v>81</v>
      </c>
      <c r="X29" s="103" t="s">
        <v>412</v>
      </c>
      <c r="Y29" s="103" t="s">
        <v>413</v>
      </c>
      <c r="Z29" s="162" t="s">
        <v>61</v>
      </c>
      <c r="AA29" s="103" t="s">
        <v>414</v>
      </c>
      <c r="AB29" s="103"/>
      <c r="AC29" s="103"/>
      <c r="AD29" s="103"/>
      <c r="AE29" s="98"/>
    </row>
    <row r="30" spans="1:121" ht="15.75" customHeight="1">
      <c r="A30" s="103">
        <v>28</v>
      </c>
      <c r="B30" s="208">
        <v>43398</v>
      </c>
      <c r="C30" s="153" t="s">
        <v>63</v>
      </c>
      <c r="D30" s="103" t="s">
        <v>45</v>
      </c>
      <c r="E30" s="103" t="s">
        <v>37</v>
      </c>
      <c r="F30" s="157" t="s">
        <v>415</v>
      </c>
      <c r="G30" s="103" t="s">
        <v>102</v>
      </c>
      <c r="H30" s="103" t="s">
        <v>416</v>
      </c>
      <c r="I30" s="103"/>
      <c r="J30" s="103" t="s">
        <v>417</v>
      </c>
      <c r="K30" s="103" t="s">
        <v>336</v>
      </c>
      <c r="L30" s="103" t="s">
        <v>418</v>
      </c>
      <c r="M30" s="103" t="s">
        <v>419</v>
      </c>
      <c r="N30" s="103" t="s">
        <v>420</v>
      </c>
      <c r="O30" s="103" t="s">
        <v>55</v>
      </c>
      <c r="P30" s="103" t="s">
        <v>421</v>
      </c>
      <c r="Q30" s="103" t="s">
        <v>422</v>
      </c>
      <c r="R30" s="103">
        <v>1</v>
      </c>
      <c r="S30" s="103" t="s">
        <v>41</v>
      </c>
      <c r="T30" s="103" t="s">
        <v>59</v>
      </c>
      <c r="U30" s="103" t="s">
        <v>283</v>
      </c>
      <c r="V30" s="103" t="s">
        <v>423</v>
      </c>
      <c r="W30" s="103" t="s">
        <v>57</v>
      </c>
      <c r="X30" s="103"/>
      <c r="Y30" s="103"/>
      <c r="Z30" s="162" t="s">
        <v>61</v>
      </c>
      <c r="AA30" s="103"/>
      <c r="AB30" s="103"/>
      <c r="AC30" s="103" t="s">
        <v>424</v>
      </c>
      <c r="AD30" s="103"/>
      <c r="AE30" s="98"/>
    </row>
    <row r="31" spans="1:121" ht="15.75" customHeight="1">
      <c r="A31" s="103">
        <v>29</v>
      </c>
      <c r="B31" s="208">
        <v>43402</v>
      </c>
      <c r="C31" s="153" t="s">
        <v>35</v>
      </c>
      <c r="D31" s="103" t="s">
        <v>425</v>
      </c>
      <c r="E31" s="103" t="s">
        <v>59</v>
      </c>
      <c r="F31" s="157" t="s">
        <v>426</v>
      </c>
      <c r="G31" s="103" t="s">
        <v>50</v>
      </c>
      <c r="H31" s="103" t="s">
        <v>427</v>
      </c>
      <c r="I31" s="103" t="s">
        <v>428</v>
      </c>
      <c r="J31" s="103" t="s">
        <v>66</v>
      </c>
      <c r="K31" s="103" t="s">
        <v>66</v>
      </c>
      <c r="L31" s="103" t="s">
        <v>429</v>
      </c>
      <c r="M31" s="103" t="s">
        <v>430</v>
      </c>
      <c r="N31" s="103" t="s">
        <v>431</v>
      </c>
      <c r="O31" s="103" t="s">
        <v>134</v>
      </c>
      <c r="P31" s="103" t="s">
        <v>432</v>
      </c>
      <c r="Q31" s="103" t="s">
        <v>433</v>
      </c>
      <c r="R31" s="103">
        <v>1</v>
      </c>
      <c r="S31" s="103" t="s">
        <v>41</v>
      </c>
      <c r="T31" s="103" t="s">
        <v>59</v>
      </c>
      <c r="U31" s="103" t="s">
        <v>434</v>
      </c>
      <c r="V31" s="103" t="s">
        <v>67</v>
      </c>
      <c r="W31" s="103" t="s">
        <v>81</v>
      </c>
      <c r="X31" s="103" t="s">
        <v>435</v>
      </c>
      <c r="Y31" s="103"/>
      <c r="Z31" s="162" t="s">
        <v>61</v>
      </c>
      <c r="AA31" s="103" t="s">
        <v>436</v>
      </c>
      <c r="AB31" s="103" t="s">
        <v>437</v>
      </c>
      <c r="AC31" s="103"/>
      <c r="AD31" s="103"/>
      <c r="AE31" s="98"/>
    </row>
    <row r="32" spans="1:121" ht="15.75" customHeight="1">
      <c r="A32" s="103">
        <v>30</v>
      </c>
      <c r="B32" s="208">
        <v>43404</v>
      </c>
      <c r="C32" s="153" t="s">
        <v>63</v>
      </c>
      <c r="D32" s="103" t="s">
        <v>425</v>
      </c>
      <c r="E32" s="103" t="s">
        <v>59</v>
      </c>
      <c r="F32" s="157" t="s">
        <v>438</v>
      </c>
      <c r="G32" s="103" t="s">
        <v>50</v>
      </c>
      <c r="H32" s="103" t="s">
        <v>439</v>
      </c>
      <c r="I32" s="103" t="s">
        <v>440</v>
      </c>
      <c r="J32" s="103" t="s">
        <v>66</v>
      </c>
      <c r="K32" s="103" t="s">
        <v>66</v>
      </c>
      <c r="L32" s="103" t="s">
        <v>441</v>
      </c>
      <c r="M32" s="103" t="s">
        <v>442</v>
      </c>
      <c r="N32" s="103" t="s">
        <v>443</v>
      </c>
      <c r="O32" s="103" t="s">
        <v>134</v>
      </c>
      <c r="P32" s="103"/>
      <c r="Q32" s="103" t="s">
        <v>433</v>
      </c>
      <c r="R32" s="103">
        <v>2</v>
      </c>
      <c r="S32" s="103" t="s">
        <v>444</v>
      </c>
      <c r="T32" s="103" t="s">
        <v>162</v>
      </c>
      <c r="U32" s="103" t="s">
        <v>445</v>
      </c>
      <c r="V32" s="103" t="s">
        <v>67</v>
      </c>
      <c r="W32" s="103" t="s">
        <v>57</v>
      </c>
      <c r="X32" s="103"/>
      <c r="Y32" s="103"/>
      <c r="Z32" s="162" t="s">
        <v>61</v>
      </c>
      <c r="AA32" s="103"/>
      <c r="AB32" s="103"/>
      <c r="AC32" s="103"/>
      <c r="AD32" s="103"/>
      <c r="AE32" s="98"/>
    </row>
    <row r="33" spans="1:31" ht="15.75" customHeight="1">
      <c r="A33" s="103">
        <v>31</v>
      </c>
      <c r="B33" s="104">
        <v>43405</v>
      </c>
      <c r="C33" s="153" t="s">
        <v>5</v>
      </c>
      <c r="D33" s="103" t="s">
        <v>446</v>
      </c>
      <c r="E33" s="103" t="s">
        <v>59</v>
      </c>
      <c r="F33" s="157" t="s">
        <v>447</v>
      </c>
      <c r="G33" s="103" t="s">
        <v>18</v>
      </c>
      <c r="H33" s="103" t="s">
        <v>448</v>
      </c>
      <c r="I33" s="103" t="s">
        <v>449</v>
      </c>
      <c r="J33" s="103" t="s">
        <v>450</v>
      </c>
      <c r="K33" s="103" t="s">
        <v>149</v>
      </c>
      <c r="L33" s="103" t="s">
        <v>451</v>
      </c>
      <c r="M33" s="103" t="s">
        <v>452</v>
      </c>
      <c r="N33" s="161" t="s">
        <v>453</v>
      </c>
      <c r="O33" s="103" t="s">
        <v>218</v>
      </c>
      <c r="P33" s="103" t="s">
        <v>454</v>
      </c>
      <c r="Q33" s="103" t="s">
        <v>455</v>
      </c>
      <c r="R33" s="103">
        <v>160</v>
      </c>
      <c r="S33" s="103" t="s">
        <v>455</v>
      </c>
      <c r="T33" s="103" t="s">
        <v>455</v>
      </c>
      <c r="U33" s="103" t="s">
        <v>283</v>
      </c>
      <c r="V33" s="103" t="s">
        <v>423</v>
      </c>
      <c r="W33" s="103" t="s">
        <v>57</v>
      </c>
      <c r="X33" s="103" t="s">
        <v>57</v>
      </c>
      <c r="Y33" s="103"/>
      <c r="Z33" s="162" t="s">
        <v>61</v>
      </c>
      <c r="AA33" s="103" t="s">
        <v>224</v>
      </c>
      <c r="AB33" s="103"/>
      <c r="AC33" s="103"/>
      <c r="AD33" s="103"/>
      <c r="AE33" s="98"/>
    </row>
    <row r="34" spans="1:31" ht="15.75" customHeight="1">
      <c r="A34" s="103">
        <v>32</v>
      </c>
      <c r="B34" s="208">
        <v>43416</v>
      </c>
      <c r="C34" s="153" t="s">
        <v>182</v>
      </c>
      <c r="D34" s="103" t="s">
        <v>45</v>
      </c>
      <c r="E34" s="103" t="s">
        <v>37</v>
      </c>
      <c r="F34" s="157" t="s">
        <v>456</v>
      </c>
      <c r="G34" s="103" t="s">
        <v>457</v>
      </c>
      <c r="H34" s="108" t="s">
        <v>458</v>
      </c>
      <c r="I34" s="103" t="s">
        <v>459</v>
      </c>
      <c r="J34" s="103"/>
      <c r="K34" s="103" t="s">
        <v>129</v>
      </c>
      <c r="L34" s="103" t="s">
        <v>460</v>
      </c>
      <c r="M34" s="103" t="s">
        <v>461</v>
      </c>
      <c r="N34" s="103" t="s">
        <v>462</v>
      </c>
      <c r="O34" s="103" t="s">
        <v>55</v>
      </c>
      <c r="P34" s="103" t="s">
        <v>463</v>
      </c>
      <c r="Q34" s="103" t="s">
        <v>464</v>
      </c>
      <c r="R34" s="103" t="s">
        <v>465</v>
      </c>
      <c r="S34" s="103" t="s">
        <v>455</v>
      </c>
      <c r="T34" s="103" t="s">
        <v>466</v>
      </c>
      <c r="U34" s="103" t="s">
        <v>445</v>
      </c>
      <c r="V34" s="103" t="s">
        <v>129</v>
      </c>
      <c r="W34" s="103" t="s">
        <v>81</v>
      </c>
      <c r="X34" s="103" t="s">
        <v>467</v>
      </c>
      <c r="Y34" s="103"/>
      <c r="Z34" s="162" t="s">
        <v>61</v>
      </c>
      <c r="AA34" s="103"/>
      <c r="AB34" s="103"/>
      <c r="AC34" s="103"/>
      <c r="AD34" s="103"/>
      <c r="AE34" s="98"/>
    </row>
    <row r="35" spans="1:31" ht="15.75" customHeight="1">
      <c r="A35" s="103">
        <v>33</v>
      </c>
      <c r="B35" s="208">
        <v>43424</v>
      </c>
      <c r="C35" s="153" t="s">
        <v>63</v>
      </c>
      <c r="D35" s="103" t="s">
        <v>468</v>
      </c>
      <c r="E35" s="103" t="s">
        <v>37</v>
      </c>
      <c r="F35" s="157" t="s">
        <v>469</v>
      </c>
      <c r="G35" s="103" t="s">
        <v>102</v>
      </c>
      <c r="H35" s="111" t="s">
        <v>470</v>
      </c>
      <c r="I35" s="111"/>
      <c r="J35" s="111" t="s">
        <v>181</v>
      </c>
      <c r="K35" s="111" t="s">
        <v>181</v>
      </c>
      <c r="L35" s="103" t="s">
        <v>471</v>
      </c>
      <c r="M35" s="103" t="s">
        <v>472</v>
      </c>
      <c r="N35" s="103" t="s">
        <v>132</v>
      </c>
      <c r="O35" s="103" t="s">
        <v>218</v>
      </c>
      <c r="P35" s="103" t="s">
        <v>473</v>
      </c>
      <c r="Q35" s="103" t="s">
        <v>474</v>
      </c>
      <c r="R35" s="103" t="s">
        <v>475</v>
      </c>
      <c r="S35" s="103" t="s">
        <v>476</v>
      </c>
      <c r="T35" s="103" t="s">
        <v>195</v>
      </c>
      <c r="U35" s="103" t="s">
        <v>477</v>
      </c>
      <c r="V35" s="103" t="s">
        <v>478</v>
      </c>
      <c r="W35" s="103" t="s">
        <v>151</v>
      </c>
      <c r="X35" s="103" t="s">
        <v>201</v>
      </c>
      <c r="Y35" s="103"/>
      <c r="Z35" s="162" t="s">
        <v>61</v>
      </c>
      <c r="AA35" s="103"/>
      <c r="AB35" s="103"/>
      <c r="AC35" s="103"/>
      <c r="AD35" s="103"/>
      <c r="AE35" s="98"/>
    </row>
    <row r="36" spans="1:31" ht="15.75" customHeight="1">
      <c r="A36" s="103">
        <v>34</v>
      </c>
      <c r="B36" s="208">
        <v>43398</v>
      </c>
      <c r="C36" s="153" t="s">
        <v>35</v>
      </c>
      <c r="D36" s="103" t="s">
        <v>479</v>
      </c>
      <c r="E36" s="103" t="s">
        <v>59</v>
      </c>
      <c r="F36" s="157" t="s">
        <v>480</v>
      </c>
      <c r="G36" s="103" t="s">
        <v>50</v>
      </c>
      <c r="H36" s="111" t="s">
        <v>481</v>
      </c>
      <c r="I36" s="111" t="s">
        <v>482</v>
      </c>
      <c r="J36" s="111" t="s">
        <v>94</v>
      </c>
      <c r="K36" s="111" t="s">
        <v>95</v>
      </c>
      <c r="L36" s="103" t="s">
        <v>483</v>
      </c>
      <c r="M36" s="103" t="s">
        <v>484</v>
      </c>
      <c r="N36" s="103" t="s">
        <v>485</v>
      </c>
      <c r="O36" s="103" t="s">
        <v>218</v>
      </c>
      <c r="P36" s="103"/>
      <c r="Q36" s="103" t="s">
        <v>486</v>
      </c>
      <c r="R36" s="103"/>
      <c r="S36" s="103" t="s">
        <v>465</v>
      </c>
      <c r="T36" s="103" t="s">
        <v>465</v>
      </c>
      <c r="U36" s="103" t="s">
        <v>487</v>
      </c>
      <c r="V36" s="103" t="s">
        <v>488</v>
      </c>
      <c r="W36" s="103" t="s">
        <v>57</v>
      </c>
      <c r="X36" s="103"/>
      <c r="Y36" s="103"/>
      <c r="Z36" s="162" t="s">
        <v>61</v>
      </c>
      <c r="AA36" s="103"/>
      <c r="AB36" s="103"/>
      <c r="AC36" s="103"/>
      <c r="AD36" s="103"/>
      <c r="AE36" s="98"/>
    </row>
    <row r="37" spans="1:31" ht="15.75" customHeight="1">
      <c r="A37" s="103">
        <v>35</v>
      </c>
      <c r="B37" s="208">
        <v>43435</v>
      </c>
      <c r="C37" s="153" t="s">
        <v>35</v>
      </c>
      <c r="D37" s="103" t="s">
        <v>489</v>
      </c>
      <c r="E37" s="103" t="s">
        <v>59</v>
      </c>
      <c r="F37" s="157" t="s">
        <v>490</v>
      </c>
      <c r="G37" s="103" t="s">
        <v>50</v>
      </c>
      <c r="H37" s="221" t="s">
        <v>491</v>
      </c>
      <c r="I37" s="221" t="s">
        <v>492</v>
      </c>
      <c r="J37" s="111" t="s">
        <v>493</v>
      </c>
      <c r="K37" s="111" t="s">
        <v>333</v>
      </c>
      <c r="L37" s="103" t="s">
        <v>494</v>
      </c>
      <c r="M37" s="103" t="s">
        <v>495</v>
      </c>
      <c r="N37" s="103" t="s">
        <v>496</v>
      </c>
      <c r="O37" s="103" t="s">
        <v>175</v>
      </c>
      <c r="P37" s="103" t="s">
        <v>497</v>
      </c>
      <c r="Q37" s="103"/>
      <c r="R37" s="103" t="s">
        <v>248</v>
      </c>
      <c r="S37" s="103" t="s">
        <v>248</v>
      </c>
      <c r="T37" s="103" t="s">
        <v>248</v>
      </c>
      <c r="U37" s="103" t="s">
        <v>477</v>
      </c>
      <c r="V37" s="103" t="s">
        <v>498</v>
      </c>
      <c r="W37" s="103" t="s">
        <v>81</v>
      </c>
      <c r="X37" s="103" t="s">
        <v>499</v>
      </c>
      <c r="Y37" s="103"/>
      <c r="Z37" s="162" t="s">
        <v>61</v>
      </c>
      <c r="AA37" s="103" t="s">
        <v>500</v>
      </c>
      <c r="AB37" s="103"/>
      <c r="AC37" s="103"/>
      <c r="AD37" s="103"/>
      <c r="AE37" s="98"/>
    </row>
    <row r="38" spans="1:31" ht="15.75" customHeight="1">
      <c r="A38" s="103">
        <v>36</v>
      </c>
      <c r="B38" s="208">
        <v>43431</v>
      </c>
      <c r="C38" s="153" t="s">
        <v>35</v>
      </c>
      <c r="D38" s="103" t="s">
        <v>501</v>
      </c>
      <c r="E38" s="103" t="s">
        <v>59</v>
      </c>
      <c r="F38" s="157" t="s">
        <v>502</v>
      </c>
      <c r="G38" s="103" t="s">
        <v>50</v>
      </c>
      <c r="H38" s="221" t="s">
        <v>503</v>
      </c>
      <c r="I38" s="111"/>
      <c r="J38" s="111" t="s">
        <v>504</v>
      </c>
      <c r="K38" s="111"/>
      <c r="L38" s="103" t="s">
        <v>505</v>
      </c>
      <c r="M38" s="103" t="s">
        <v>506</v>
      </c>
      <c r="N38" s="103" t="s">
        <v>507</v>
      </c>
      <c r="O38" s="103" t="s">
        <v>150</v>
      </c>
      <c r="P38" s="103" t="s">
        <v>508</v>
      </c>
      <c r="Q38" s="103"/>
      <c r="R38" s="103"/>
      <c r="S38" s="103"/>
      <c r="T38" s="103" t="s">
        <v>59</v>
      </c>
      <c r="U38" s="103"/>
      <c r="V38" s="103"/>
      <c r="W38" s="103" t="s">
        <v>57</v>
      </c>
      <c r="X38" s="103"/>
      <c r="Y38" s="103"/>
      <c r="Z38" s="162" t="s">
        <v>61</v>
      </c>
      <c r="AA38" s="103" t="s">
        <v>509</v>
      </c>
      <c r="AB38" s="103"/>
      <c r="AC38" s="103"/>
      <c r="AD38" s="103"/>
      <c r="AE38" s="98"/>
    </row>
    <row r="39" spans="1:31" ht="15.75" customHeight="1">
      <c r="A39" s="103">
        <v>37</v>
      </c>
      <c r="B39" s="208">
        <v>43425</v>
      </c>
      <c r="C39" s="153" t="s">
        <v>35</v>
      </c>
      <c r="D39" s="103" t="s">
        <v>510</v>
      </c>
      <c r="E39" s="103" t="s">
        <v>59</v>
      </c>
      <c r="F39" s="157" t="s">
        <v>511</v>
      </c>
      <c r="G39" s="103" t="s">
        <v>152</v>
      </c>
      <c r="H39" s="111" t="s">
        <v>512</v>
      </c>
      <c r="I39" s="111" t="s">
        <v>513</v>
      </c>
      <c r="J39" s="111" t="s">
        <v>504</v>
      </c>
      <c r="K39" s="111"/>
      <c r="L39" s="103" t="s">
        <v>514</v>
      </c>
      <c r="M39" s="103" t="s">
        <v>515</v>
      </c>
      <c r="N39" s="103" t="s">
        <v>516</v>
      </c>
      <c r="O39" s="103" t="s">
        <v>218</v>
      </c>
      <c r="P39" s="103" t="s">
        <v>517</v>
      </c>
      <c r="Q39" s="103" t="s">
        <v>518</v>
      </c>
      <c r="R39" s="103" t="s">
        <v>37</v>
      </c>
      <c r="S39" s="103"/>
      <c r="T39" s="103" t="s">
        <v>519</v>
      </c>
      <c r="U39" s="103" t="s">
        <v>520</v>
      </c>
      <c r="V39" s="103"/>
      <c r="W39" s="103" t="s">
        <v>81</v>
      </c>
      <c r="X39" s="103" t="s">
        <v>521</v>
      </c>
      <c r="Y39" s="103"/>
      <c r="Z39" s="162" t="s">
        <v>61</v>
      </c>
      <c r="AA39" s="103" t="s">
        <v>522</v>
      </c>
      <c r="AB39" s="103"/>
      <c r="AC39" s="103"/>
      <c r="AD39" s="103"/>
      <c r="AE39" s="98"/>
    </row>
    <row r="40" spans="1:31" ht="15.75" customHeight="1">
      <c r="A40" s="103">
        <v>38</v>
      </c>
      <c r="B40" s="208">
        <v>43434</v>
      </c>
      <c r="C40" s="153" t="s">
        <v>182</v>
      </c>
      <c r="D40" s="103" t="s">
        <v>45</v>
      </c>
      <c r="E40" s="103" t="s">
        <v>37</v>
      </c>
      <c r="F40" s="157" t="s">
        <v>523</v>
      </c>
      <c r="G40" s="103" t="s">
        <v>524</v>
      </c>
      <c r="H40" s="111" t="s">
        <v>525</v>
      </c>
      <c r="I40" s="111" t="s">
        <v>526</v>
      </c>
      <c r="J40" s="111" t="s">
        <v>181</v>
      </c>
      <c r="K40" s="111" t="s">
        <v>181</v>
      </c>
      <c r="L40" s="103" t="s">
        <v>527</v>
      </c>
      <c r="M40" s="103" t="s">
        <v>528</v>
      </c>
      <c r="N40" s="103" t="s">
        <v>529</v>
      </c>
      <c r="O40" s="103" t="s">
        <v>134</v>
      </c>
      <c r="P40" s="103" t="s">
        <v>530</v>
      </c>
      <c r="Q40" s="103" t="s">
        <v>531</v>
      </c>
      <c r="R40" s="103">
        <v>2</v>
      </c>
      <c r="S40" s="103" t="s">
        <v>532</v>
      </c>
      <c r="T40" s="103" t="s">
        <v>59</v>
      </c>
      <c r="U40" s="103" t="s">
        <v>283</v>
      </c>
      <c r="V40" s="103" t="s">
        <v>533</v>
      </c>
      <c r="W40" s="103" t="s">
        <v>198</v>
      </c>
      <c r="X40" s="103"/>
      <c r="Y40" s="103"/>
      <c r="Z40" s="162" t="s">
        <v>61</v>
      </c>
      <c r="AA40" s="103"/>
      <c r="AB40" s="103"/>
      <c r="AC40" s="103"/>
      <c r="AD40" s="103"/>
      <c r="AE40" s="98"/>
    </row>
    <row r="41" spans="1:31" ht="15.75" customHeight="1">
      <c r="A41" s="103">
        <v>39</v>
      </c>
      <c r="B41" s="104">
        <v>43441</v>
      </c>
      <c r="C41" s="153" t="s">
        <v>63</v>
      </c>
      <c r="D41" s="160" t="s">
        <v>534</v>
      </c>
      <c r="E41" s="103" t="s">
        <v>145</v>
      </c>
      <c r="F41" s="157" t="s">
        <v>535</v>
      </c>
      <c r="G41" s="103" t="s">
        <v>536</v>
      </c>
      <c r="H41" s="111" t="s">
        <v>537</v>
      </c>
      <c r="I41" s="111" t="s">
        <v>538</v>
      </c>
      <c r="J41" s="111" t="s">
        <v>539</v>
      </c>
      <c r="K41" s="111" t="s">
        <v>336</v>
      </c>
      <c r="L41" s="103" t="s">
        <v>540</v>
      </c>
      <c r="M41" s="103" t="s">
        <v>541</v>
      </c>
      <c r="N41" s="103" t="s">
        <v>542</v>
      </c>
      <c r="O41" s="103" t="s">
        <v>55</v>
      </c>
      <c r="P41" s="103" t="s">
        <v>98</v>
      </c>
      <c r="Q41" s="103" t="s">
        <v>208</v>
      </c>
      <c r="R41" s="103"/>
      <c r="S41" s="103" t="s">
        <v>543</v>
      </c>
      <c r="T41" s="103" t="s">
        <v>59</v>
      </c>
      <c r="U41" s="103" t="s">
        <v>544</v>
      </c>
      <c r="V41" s="103" t="s">
        <v>533</v>
      </c>
      <c r="W41" s="103" t="s">
        <v>81</v>
      </c>
      <c r="X41" s="103" t="s">
        <v>545</v>
      </c>
      <c r="Y41" s="103"/>
      <c r="Z41" s="162" t="s">
        <v>61</v>
      </c>
      <c r="AA41" s="103" t="s">
        <v>546</v>
      </c>
      <c r="AB41" s="103"/>
      <c r="AC41" s="103"/>
      <c r="AD41" s="103" t="s">
        <v>547</v>
      </c>
      <c r="AE41" s="98"/>
    </row>
    <row r="42" spans="1:31" ht="15.75" customHeight="1">
      <c r="A42" s="103">
        <v>40</v>
      </c>
      <c r="B42" s="120">
        <v>43444</v>
      </c>
      <c r="C42" s="153" t="s">
        <v>182</v>
      </c>
      <c r="D42" s="103" t="s">
        <v>548</v>
      </c>
      <c r="E42" s="103" t="s">
        <v>59</v>
      </c>
      <c r="F42" s="157" t="s">
        <v>549</v>
      </c>
      <c r="G42" s="103" t="s">
        <v>148</v>
      </c>
      <c r="H42" s="111" t="s">
        <v>550</v>
      </c>
      <c r="I42" s="111" t="s">
        <v>551</v>
      </c>
      <c r="J42" s="111" t="s">
        <v>289</v>
      </c>
      <c r="K42" s="111" t="s">
        <v>77</v>
      </c>
      <c r="L42" s="103" t="s">
        <v>552</v>
      </c>
      <c r="M42" s="103" t="s">
        <v>553</v>
      </c>
      <c r="N42" s="103" t="s">
        <v>137</v>
      </c>
      <c r="O42" s="103" t="s">
        <v>55</v>
      </c>
      <c r="P42" s="103" t="s">
        <v>554</v>
      </c>
      <c r="Q42" s="103" t="s">
        <v>531</v>
      </c>
      <c r="R42" s="103">
        <v>3</v>
      </c>
      <c r="S42" s="103" t="s">
        <v>137</v>
      </c>
      <c r="T42" s="103" t="s">
        <v>59</v>
      </c>
      <c r="U42" s="103" t="s">
        <v>555</v>
      </c>
      <c r="V42" s="103" t="s">
        <v>533</v>
      </c>
      <c r="W42" s="103" t="s">
        <v>151</v>
      </c>
      <c r="X42" s="103" t="s">
        <v>556</v>
      </c>
      <c r="Y42" s="103"/>
      <c r="Z42" s="162" t="s">
        <v>61</v>
      </c>
      <c r="AA42" s="103"/>
      <c r="AB42" s="103"/>
      <c r="AC42" s="103"/>
      <c r="AD42" s="103"/>
      <c r="AE42" s="98"/>
    </row>
    <row r="43" spans="1:31" ht="15.75" customHeight="1">
      <c r="A43" s="103">
        <v>41</v>
      </c>
      <c r="B43" s="208">
        <v>43445</v>
      </c>
      <c r="C43" s="153" t="s">
        <v>63</v>
      </c>
      <c r="D43" s="103" t="s">
        <v>557</v>
      </c>
      <c r="E43" s="103" t="s">
        <v>37</v>
      </c>
      <c r="F43" s="157" t="s">
        <v>558</v>
      </c>
      <c r="G43" s="103" t="s">
        <v>102</v>
      </c>
      <c r="H43" s="111" t="s">
        <v>559</v>
      </c>
      <c r="I43" s="111"/>
      <c r="J43" s="111" t="s">
        <v>560</v>
      </c>
      <c r="K43" s="111" t="s">
        <v>129</v>
      </c>
      <c r="L43" s="108" t="s">
        <v>561</v>
      </c>
      <c r="M43" s="103" t="s">
        <v>562</v>
      </c>
      <c r="N43" s="103" t="s">
        <v>563</v>
      </c>
      <c r="O43" s="103" t="s">
        <v>55</v>
      </c>
      <c r="P43" s="103" t="s">
        <v>564</v>
      </c>
      <c r="Q43" s="103" t="s">
        <v>208</v>
      </c>
      <c r="R43" s="103">
        <v>2</v>
      </c>
      <c r="S43" s="103" t="s">
        <v>565</v>
      </c>
      <c r="T43" s="103" t="s">
        <v>59</v>
      </c>
      <c r="U43" s="103" t="s">
        <v>566</v>
      </c>
      <c r="V43" s="103" t="s">
        <v>533</v>
      </c>
      <c r="W43" s="103" t="s">
        <v>81</v>
      </c>
      <c r="X43" s="103" t="s">
        <v>545</v>
      </c>
      <c r="Y43" s="103" t="s">
        <v>567</v>
      </c>
      <c r="Z43" s="162" t="s">
        <v>61</v>
      </c>
      <c r="AA43" s="103" t="s">
        <v>545</v>
      </c>
      <c r="AB43" s="103"/>
      <c r="AC43" s="103"/>
      <c r="AD43" s="103"/>
      <c r="AE43" s="98"/>
    </row>
    <row r="44" spans="1:31" ht="15.75" customHeight="1">
      <c r="A44" s="103">
        <v>42</v>
      </c>
      <c r="B44" s="208">
        <v>43452</v>
      </c>
      <c r="C44" s="153" t="s">
        <v>5</v>
      </c>
      <c r="D44" s="103" t="s">
        <v>568</v>
      </c>
      <c r="E44" s="103" t="s">
        <v>145</v>
      </c>
      <c r="F44" s="157" t="s">
        <v>569</v>
      </c>
      <c r="G44" s="103" t="s">
        <v>570</v>
      </c>
      <c r="H44" s="111" t="s">
        <v>571</v>
      </c>
      <c r="I44" s="111" t="s">
        <v>572</v>
      </c>
      <c r="J44" s="121" t="s">
        <v>573</v>
      </c>
      <c r="K44" s="111" t="s">
        <v>336</v>
      </c>
      <c r="L44" s="103" t="s">
        <v>574</v>
      </c>
      <c r="M44" s="161" t="s">
        <v>575</v>
      </c>
      <c r="N44" s="103" t="s">
        <v>576</v>
      </c>
      <c r="O44" s="103" t="s">
        <v>150</v>
      </c>
      <c r="P44" s="103" t="s">
        <v>577</v>
      </c>
      <c r="Q44" s="103" t="s">
        <v>220</v>
      </c>
      <c r="R44" s="103">
        <v>1</v>
      </c>
      <c r="S44" s="103" t="s">
        <v>578</v>
      </c>
      <c r="T44" s="103" t="s">
        <v>59</v>
      </c>
      <c r="U44" s="103" t="s">
        <v>579</v>
      </c>
      <c r="V44" s="103" t="s">
        <v>580</v>
      </c>
      <c r="W44" s="103" t="s">
        <v>57</v>
      </c>
      <c r="X44" s="103"/>
      <c r="Y44" s="103"/>
      <c r="Z44" s="162" t="s">
        <v>61</v>
      </c>
      <c r="AA44" s="103" t="s">
        <v>545</v>
      </c>
      <c r="AB44" s="103"/>
      <c r="AC44" s="103"/>
      <c r="AD44" s="103" t="s">
        <v>581</v>
      </c>
      <c r="AE44" s="98"/>
    </row>
    <row r="45" spans="1:31" ht="15.75" customHeight="1">
      <c r="A45" s="103">
        <v>43</v>
      </c>
      <c r="B45" s="208">
        <v>43447</v>
      </c>
      <c r="C45" s="153" t="s">
        <v>182</v>
      </c>
      <c r="D45" s="103" t="s">
        <v>45</v>
      </c>
      <c r="E45" s="103" t="s">
        <v>37</v>
      </c>
      <c r="F45" s="157" t="s">
        <v>582</v>
      </c>
      <c r="G45" s="103" t="s">
        <v>524</v>
      </c>
      <c r="H45" s="111" t="s">
        <v>583</v>
      </c>
      <c r="I45" s="111" t="s">
        <v>584</v>
      </c>
      <c r="J45" s="111" t="s">
        <v>181</v>
      </c>
      <c r="K45" s="111" t="s">
        <v>181</v>
      </c>
      <c r="L45" s="103" t="s">
        <v>585</v>
      </c>
      <c r="M45" s="103" t="s">
        <v>586</v>
      </c>
      <c r="N45" s="103" t="s">
        <v>587</v>
      </c>
      <c r="O45" s="103" t="s">
        <v>134</v>
      </c>
      <c r="P45" s="103" t="s">
        <v>136</v>
      </c>
      <c r="Q45" s="103" t="s">
        <v>99</v>
      </c>
      <c r="R45" s="103">
        <v>1</v>
      </c>
      <c r="S45" s="103">
        <v>23</v>
      </c>
      <c r="T45" s="103" t="s">
        <v>59</v>
      </c>
      <c r="U45" s="103" t="s">
        <v>283</v>
      </c>
      <c r="V45" s="103" t="s">
        <v>533</v>
      </c>
      <c r="W45" s="103" t="s">
        <v>57</v>
      </c>
      <c r="X45" s="103"/>
      <c r="Y45" s="103"/>
      <c r="Z45" s="162" t="s">
        <v>61</v>
      </c>
      <c r="AA45" s="103" t="s">
        <v>545</v>
      </c>
      <c r="AB45" s="103"/>
      <c r="AC45" s="103"/>
      <c r="AD45" s="103"/>
      <c r="AE45" s="98"/>
    </row>
    <row r="46" spans="1:31" ht="15.75" customHeight="1">
      <c r="A46" s="103">
        <v>44</v>
      </c>
      <c r="B46" s="208">
        <v>43452</v>
      </c>
      <c r="C46" s="153" t="s">
        <v>182</v>
      </c>
      <c r="D46" s="103" t="s">
        <v>45</v>
      </c>
      <c r="E46" s="103" t="s">
        <v>37</v>
      </c>
      <c r="F46" s="157" t="s">
        <v>588</v>
      </c>
      <c r="G46" s="103" t="s">
        <v>168</v>
      </c>
      <c r="H46" s="111" t="s">
        <v>589</v>
      </c>
      <c r="I46" s="111" t="s">
        <v>590</v>
      </c>
      <c r="J46" s="111" t="s">
        <v>181</v>
      </c>
      <c r="K46" s="111" t="s">
        <v>181</v>
      </c>
      <c r="L46" s="103" t="s">
        <v>591</v>
      </c>
      <c r="M46" s="103"/>
      <c r="N46" s="103" t="s">
        <v>592</v>
      </c>
      <c r="O46" s="103" t="s">
        <v>134</v>
      </c>
      <c r="P46" s="103" t="s">
        <v>593</v>
      </c>
      <c r="Q46" s="103" t="s">
        <v>99</v>
      </c>
      <c r="R46" s="103">
        <v>3</v>
      </c>
      <c r="S46" s="103" t="s">
        <v>594</v>
      </c>
      <c r="T46" s="103" t="s">
        <v>59</v>
      </c>
      <c r="U46" s="103" t="s">
        <v>283</v>
      </c>
      <c r="V46" s="103" t="s">
        <v>533</v>
      </c>
      <c r="W46" s="103" t="s">
        <v>57</v>
      </c>
      <c r="X46" s="103"/>
      <c r="Y46" s="103"/>
      <c r="Z46" s="103"/>
      <c r="AA46" s="103"/>
      <c r="AB46" s="103"/>
      <c r="AC46" s="103"/>
      <c r="AD46" s="103"/>
      <c r="AE46" s="98"/>
    </row>
    <row r="47" spans="1:31" ht="22.5" customHeight="1">
      <c r="A47" s="103">
        <v>45</v>
      </c>
      <c r="B47" s="104">
        <v>43473</v>
      </c>
      <c r="C47" s="153" t="s">
        <v>334</v>
      </c>
      <c r="D47" s="103" t="s">
        <v>595</v>
      </c>
      <c r="E47" s="103" t="s">
        <v>59</v>
      </c>
      <c r="F47" s="157" t="s">
        <v>596</v>
      </c>
      <c r="G47" s="103" t="s">
        <v>148</v>
      </c>
      <c r="H47" s="111" t="s">
        <v>597</v>
      </c>
      <c r="I47" s="111" t="s">
        <v>493</v>
      </c>
      <c r="J47" s="111" t="s">
        <v>598</v>
      </c>
      <c r="K47" s="111" t="s">
        <v>345</v>
      </c>
      <c r="L47" s="103" t="s">
        <v>599</v>
      </c>
      <c r="M47" s="103" t="s">
        <v>600</v>
      </c>
      <c r="N47" s="103" t="s">
        <v>601</v>
      </c>
      <c r="O47" s="103" t="s">
        <v>76</v>
      </c>
      <c r="P47" s="103" t="s">
        <v>602</v>
      </c>
      <c r="Q47" s="103" t="s">
        <v>603</v>
      </c>
      <c r="R47" s="103">
        <v>2</v>
      </c>
      <c r="S47" s="103" t="s">
        <v>604</v>
      </c>
      <c r="T47" s="103" t="s">
        <v>59</v>
      </c>
      <c r="U47" s="103" t="s">
        <v>579</v>
      </c>
      <c r="V47" s="103" t="s">
        <v>37</v>
      </c>
      <c r="W47" s="103" t="s">
        <v>81</v>
      </c>
      <c r="X47" s="103" t="s">
        <v>605</v>
      </c>
      <c r="Y47" s="103"/>
      <c r="Z47" s="162" t="s">
        <v>127</v>
      </c>
      <c r="AA47" s="103"/>
      <c r="AB47" s="103"/>
      <c r="AC47" s="103"/>
      <c r="AD47" s="103"/>
      <c r="AE47" s="98"/>
    </row>
    <row r="48" spans="1:31" ht="15.75" customHeight="1">
      <c r="A48" s="103">
        <v>46</v>
      </c>
      <c r="B48" s="104">
        <v>43475</v>
      </c>
      <c r="C48" s="153" t="s">
        <v>35</v>
      </c>
      <c r="D48" s="103" t="s">
        <v>606</v>
      </c>
      <c r="E48" s="103" t="s">
        <v>145</v>
      </c>
      <c r="F48" s="157" t="s">
        <v>607</v>
      </c>
      <c r="G48" s="103"/>
      <c r="H48" s="111" t="s">
        <v>608</v>
      </c>
      <c r="I48" s="121" t="s">
        <v>609</v>
      </c>
      <c r="J48" s="111" t="s">
        <v>610</v>
      </c>
      <c r="K48" s="111" t="s">
        <v>610</v>
      </c>
      <c r="L48" s="103" t="s">
        <v>611</v>
      </c>
      <c r="M48" s="103" t="s">
        <v>612</v>
      </c>
      <c r="N48" s="103" t="s">
        <v>613</v>
      </c>
      <c r="O48" s="103" t="s">
        <v>150</v>
      </c>
      <c r="P48" s="103" t="s">
        <v>614</v>
      </c>
      <c r="Q48" s="103" t="s">
        <v>615</v>
      </c>
      <c r="R48" s="103">
        <v>1</v>
      </c>
      <c r="S48" s="103" t="s">
        <v>37</v>
      </c>
      <c r="T48" s="103" t="s">
        <v>162</v>
      </c>
      <c r="U48" s="103" t="s">
        <v>616</v>
      </c>
      <c r="V48" s="103" t="s">
        <v>37</v>
      </c>
      <c r="W48" s="103" t="s">
        <v>617</v>
      </c>
      <c r="X48" s="103" t="s">
        <v>618</v>
      </c>
      <c r="Y48" s="103"/>
      <c r="Z48" s="162"/>
      <c r="AA48" s="103"/>
      <c r="AB48" s="103"/>
      <c r="AC48" s="103"/>
      <c r="AD48" s="103"/>
      <c r="AE48" s="98"/>
    </row>
    <row r="49" spans="1:31" ht="15.75" customHeight="1">
      <c r="A49" s="103">
        <v>46</v>
      </c>
      <c r="B49" s="104">
        <v>43496</v>
      </c>
      <c r="C49" s="153" t="s">
        <v>334</v>
      </c>
      <c r="D49" s="103" t="s">
        <v>45</v>
      </c>
      <c r="E49" s="103" t="s">
        <v>37</v>
      </c>
      <c r="F49" s="157" t="s">
        <v>619</v>
      </c>
      <c r="G49" s="103" t="s">
        <v>117</v>
      </c>
      <c r="H49" s="111" t="s">
        <v>620</v>
      </c>
      <c r="I49" s="121" t="s">
        <v>621</v>
      </c>
      <c r="J49" s="111" t="s">
        <v>622</v>
      </c>
      <c r="K49" s="111" t="s">
        <v>75</v>
      </c>
      <c r="L49" s="103" t="s">
        <v>623</v>
      </c>
      <c r="M49" s="103" t="s">
        <v>624</v>
      </c>
      <c r="N49" s="103" t="s">
        <v>625</v>
      </c>
      <c r="O49" s="103" t="s">
        <v>55</v>
      </c>
      <c r="P49" s="103" t="s">
        <v>162</v>
      </c>
      <c r="Q49" s="103" t="s">
        <v>626</v>
      </c>
      <c r="R49" s="103" t="s">
        <v>627</v>
      </c>
      <c r="S49" s="103" t="s">
        <v>628</v>
      </c>
      <c r="T49" s="103" t="s">
        <v>629</v>
      </c>
      <c r="U49" s="103" t="s">
        <v>630</v>
      </c>
      <c r="V49" s="103" t="s">
        <v>533</v>
      </c>
      <c r="W49" s="103" t="s">
        <v>617</v>
      </c>
      <c r="X49" s="103" t="s">
        <v>390</v>
      </c>
      <c r="Y49" s="103"/>
      <c r="Z49" s="162" t="s">
        <v>61</v>
      </c>
      <c r="AA49" s="103"/>
      <c r="AB49" s="103"/>
      <c r="AC49" s="103"/>
      <c r="AD49" s="103"/>
      <c r="AE49" s="98"/>
    </row>
    <row r="50" spans="1:31" ht="15.75" customHeight="1">
      <c r="A50" s="103">
        <v>47</v>
      </c>
      <c r="B50" s="103" t="s">
        <v>631</v>
      </c>
      <c r="C50" s="153" t="s">
        <v>35</v>
      </c>
      <c r="D50" s="103" t="s">
        <v>64</v>
      </c>
      <c r="E50" s="103"/>
      <c r="F50" s="157" t="s">
        <v>632</v>
      </c>
      <c r="G50" s="103"/>
      <c r="H50" s="111" t="s">
        <v>633</v>
      </c>
      <c r="I50" s="111" t="s">
        <v>634</v>
      </c>
      <c r="J50" s="111" t="s">
        <v>635</v>
      </c>
      <c r="K50" s="111" t="s">
        <v>129</v>
      </c>
      <c r="L50" s="163" t="s">
        <v>636</v>
      </c>
      <c r="M50" s="103" t="s">
        <v>637</v>
      </c>
      <c r="N50" s="103" t="s">
        <v>638</v>
      </c>
      <c r="O50" s="103" t="s">
        <v>134</v>
      </c>
      <c r="P50" s="103" t="s">
        <v>639</v>
      </c>
      <c r="Q50" s="103" t="s">
        <v>81</v>
      </c>
      <c r="R50" s="103">
        <v>1</v>
      </c>
      <c r="S50" s="103" t="s">
        <v>37</v>
      </c>
      <c r="T50" s="162" t="s">
        <v>162</v>
      </c>
      <c r="U50" s="103" t="s">
        <v>640</v>
      </c>
      <c r="V50" s="103" t="s">
        <v>641</v>
      </c>
      <c r="W50" s="103" t="s">
        <v>151</v>
      </c>
      <c r="X50" s="103" t="s">
        <v>642</v>
      </c>
      <c r="Y50" s="103"/>
      <c r="Z50" s="162" t="s">
        <v>61</v>
      </c>
      <c r="AA50" s="103"/>
      <c r="AB50" s="103"/>
      <c r="AC50" s="103"/>
      <c r="AD50" s="103"/>
      <c r="AE50" s="98"/>
    </row>
    <row r="51" spans="1:31" ht="15.75" customHeight="1">
      <c r="A51" s="103">
        <v>48</v>
      </c>
      <c r="B51" s="103" t="s">
        <v>643</v>
      </c>
      <c r="C51" s="153" t="s">
        <v>35</v>
      </c>
      <c r="D51" s="103" t="s">
        <v>45</v>
      </c>
      <c r="E51" s="103"/>
      <c r="F51" s="157" t="s">
        <v>644</v>
      </c>
      <c r="G51" s="103" t="s">
        <v>45</v>
      </c>
      <c r="H51" s="111" t="s">
        <v>645</v>
      </c>
      <c r="I51" s="111" t="s">
        <v>646</v>
      </c>
      <c r="J51" s="111" t="s">
        <v>647</v>
      </c>
      <c r="K51" s="111" t="s">
        <v>648</v>
      </c>
      <c r="L51" s="163" t="s">
        <v>649</v>
      </c>
      <c r="M51" s="103" t="s">
        <v>650</v>
      </c>
      <c r="N51" s="103" t="s">
        <v>651</v>
      </c>
      <c r="O51" s="103" t="s">
        <v>150</v>
      </c>
      <c r="P51" s="103" t="s">
        <v>282</v>
      </c>
      <c r="Q51" s="103" t="s">
        <v>652</v>
      </c>
      <c r="R51" s="103">
        <v>3</v>
      </c>
      <c r="S51" s="103" t="s">
        <v>628</v>
      </c>
      <c r="T51" s="103" t="s">
        <v>59</v>
      </c>
      <c r="U51" s="103" t="s">
        <v>283</v>
      </c>
      <c r="V51" s="103" t="s">
        <v>533</v>
      </c>
      <c r="W51" s="103" t="s">
        <v>81</v>
      </c>
      <c r="X51" s="103" t="s">
        <v>201</v>
      </c>
      <c r="Y51" s="103"/>
      <c r="Z51" s="103"/>
      <c r="AA51" s="103"/>
      <c r="AB51" s="103"/>
      <c r="AC51" s="103"/>
      <c r="AD51" s="103"/>
      <c r="AE51" s="98"/>
    </row>
    <row r="52" spans="1:31" ht="15.75" customHeight="1">
      <c r="A52" s="103">
        <v>48</v>
      </c>
      <c r="B52" s="103" t="s">
        <v>653</v>
      </c>
      <c r="C52" s="153" t="s">
        <v>63</v>
      </c>
      <c r="D52" s="103" t="s">
        <v>45</v>
      </c>
      <c r="E52" s="103" t="s">
        <v>37</v>
      </c>
      <c r="F52" s="157" t="s">
        <v>654</v>
      </c>
      <c r="G52" s="103" t="s">
        <v>117</v>
      </c>
      <c r="H52" s="111" t="s">
        <v>655</v>
      </c>
      <c r="I52" s="111" t="s">
        <v>656</v>
      </c>
      <c r="J52" s="111" t="s">
        <v>657</v>
      </c>
      <c r="K52" s="111" t="s">
        <v>149</v>
      </c>
      <c r="L52" s="103" t="s">
        <v>658</v>
      </c>
      <c r="M52" s="103" t="s">
        <v>659</v>
      </c>
      <c r="N52" s="103" t="s">
        <v>660</v>
      </c>
      <c r="O52" s="103" t="s">
        <v>150</v>
      </c>
      <c r="P52" s="103" t="s">
        <v>661</v>
      </c>
      <c r="Q52" s="103" t="s">
        <v>617</v>
      </c>
      <c r="R52" s="103">
        <v>1</v>
      </c>
      <c r="S52" s="103">
        <v>40</v>
      </c>
      <c r="T52" s="103" t="s">
        <v>162</v>
      </c>
      <c r="U52" s="103" t="s">
        <v>662</v>
      </c>
      <c r="V52" s="103" t="s">
        <v>663</v>
      </c>
      <c r="W52" s="103" t="s">
        <v>81</v>
      </c>
      <c r="X52" s="103" t="s">
        <v>664</v>
      </c>
      <c r="Y52" s="103"/>
      <c r="Z52" s="103"/>
      <c r="AA52" s="103"/>
      <c r="AB52" s="103"/>
      <c r="AC52" s="103"/>
      <c r="AD52" s="103"/>
      <c r="AE52" s="98"/>
    </row>
    <row r="53" spans="1:31" ht="15.75" customHeight="1">
      <c r="A53" s="103">
        <v>49</v>
      </c>
      <c r="B53" s="103" t="s">
        <v>665</v>
      </c>
      <c r="C53" s="153" t="s">
        <v>35</v>
      </c>
      <c r="D53" s="103" t="s">
        <v>666</v>
      </c>
      <c r="E53" s="103" t="s">
        <v>145</v>
      </c>
      <c r="F53" s="157" t="s">
        <v>667</v>
      </c>
      <c r="G53" s="103" t="s">
        <v>37</v>
      </c>
      <c r="H53" s="20" t="s">
        <v>668</v>
      </c>
      <c r="I53" s="111" t="s">
        <v>669</v>
      </c>
      <c r="J53" s="111" t="s">
        <v>670</v>
      </c>
      <c r="K53" s="111" t="s">
        <v>129</v>
      </c>
      <c r="L53" s="103" t="s">
        <v>671</v>
      </c>
      <c r="M53" s="103" t="s">
        <v>672</v>
      </c>
      <c r="N53" s="103" t="s">
        <v>673</v>
      </c>
      <c r="O53" s="103" t="s">
        <v>150</v>
      </c>
      <c r="P53" s="103" t="s">
        <v>674</v>
      </c>
      <c r="Q53" s="103" t="s">
        <v>533</v>
      </c>
      <c r="R53" s="103">
        <v>3</v>
      </c>
      <c r="S53" s="103" t="s">
        <v>675</v>
      </c>
      <c r="T53" s="103" t="s">
        <v>466</v>
      </c>
      <c r="U53" s="103" t="s">
        <v>200</v>
      </c>
      <c r="V53" s="103" t="s">
        <v>676</v>
      </c>
      <c r="W53" s="103" t="s">
        <v>151</v>
      </c>
      <c r="X53" s="103" t="s">
        <v>677</v>
      </c>
      <c r="Y53" s="103"/>
      <c r="Z53" s="162" t="s">
        <v>96</v>
      </c>
      <c r="AA53" s="103" t="s">
        <v>678</v>
      </c>
      <c r="AB53" s="103"/>
      <c r="AC53" s="103"/>
      <c r="AD53" s="103"/>
      <c r="AE53" s="98"/>
    </row>
    <row r="54" spans="1:31" ht="15.75" customHeight="1">
      <c r="A54" s="103">
        <v>50</v>
      </c>
      <c r="B54" s="103" t="s">
        <v>679</v>
      </c>
      <c r="C54" s="153" t="s">
        <v>35</v>
      </c>
      <c r="D54" s="103" t="s">
        <v>680</v>
      </c>
      <c r="E54" s="103" t="s">
        <v>59</v>
      </c>
      <c r="F54" s="157" t="s">
        <v>681</v>
      </c>
      <c r="G54" s="103" t="s">
        <v>37</v>
      </c>
      <c r="H54" s="111" t="s">
        <v>682</v>
      </c>
      <c r="I54" s="111" t="s">
        <v>683</v>
      </c>
      <c r="J54" s="111" t="s">
        <v>394</v>
      </c>
      <c r="K54" s="111" t="s">
        <v>113</v>
      </c>
      <c r="L54" s="103" t="s">
        <v>684</v>
      </c>
      <c r="M54" s="103" t="s">
        <v>685</v>
      </c>
      <c r="N54" s="103" t="s">
        <v>37</v>
      </c>
      <c r="O54" s="103" t="s">
        <v>76</v>
      </c>
      <c r="P54" s="103" t="s">
        <v>686</v>
      </c>
      <c r="Q54" s="103" t="s">
        <v>81</v>
      </c>
      <c r="R54" s="103">
        <v>2</v>
      </c>
      <c r="S54" s="103" t="s">
        <v>533</v>
      </c>
      <c r="T54" s="103" t="s">
        <v>59</v>
      </c>
      <c r="U54" s="103" t="s">
        <v>687</v>
      </c>
      <c r="V54" s="103" t="s">
        <v>533</v>
      </c>
      <c r="W54" s="103" t="s">
        <v>81</v>
      </c>
      <c r="X54" s="103" t="s">
        <v>618</v>
      </c>
      <c r="Y54" s="103"/>
      <c r="Z54" s="162" t="s">
        <v>96</v>
      </c>
      <c r="AA54" s="103" t="s">
        <v>76</v>
      </c>
      <c r="AB54" s="103"/>
      <c r="AC54" s="103"/>
      <c r="AD54" s="103"/>
      <c r="AE54" s="98"/>
    </row>
    <row r="55" spans="1:31" ht="15.75" customHeight="1">
      <c r="A55" s="103">
        <v>51</v>
      </c>
      <c r="B55" s="180">
        <v>43565</v>
      </c>
      <c r="C55" s="153" t="s">
        <v>35</v>
      </c>
      <c r="D55" s="103" t="s">
        <v>680</v>
      </c>
      <c r="E55" s="103" t="s">
        <v>59</v>
      </c>
      <c r="F55" s="157" t="s">
        <v>688</v>
      </c>
      <c r="G55" s="103" t="s">
        <v>37</v>
      </c>
      <c r="H55" s="121" t="s">
        <v>689</v>
      </c>
      <c r="I55" s="121" t="s">
        <v>690</v>
      </c>
      <c r="J55" s="111" t="s">
        <v>691</v>
      </c>
      <c r="K55" s="111" t="s">
        <v>149</v>
      </c>
      <c r="L55" s="103" t="s">
        <v>692</v>
      </c>
      <c r="M55" s="103" t="s">
        <v>693</v>
      </c>
      <c r="N55" s="103" t="s">
        <v>694</v>
      </c>
      <c r="O55" s="103" t="s">
        <v>55</v>
      </c>
      <c r="P55" s="103" t="s">
        <v>98</v>
      </c>
      <c r="Q55" s="103" t="s">
        <v>695</v>
      </c>
      <c r="R55" s="103">
        <v>13</v>
      </c>
      <c r="S55" s="103" t="s">
        <v>696</v>
      </c>
      <c r="T55" s="103" t="s">
        <v>59</v>
      </c>
      <c r="U55" s="103" t="s">
        <v>697</v>
      </c>
      <c r="V55" s="103" t="s">
        <v>149</v>
      </c>
      <c r="W55" s="103" t="s">
        <v>698</v>
      </c>
      <c r="X55" s="103" t="s">
        <v>699</v>
      </c>
      <c r="Y55" s="103"/>
      <c r="Z55" s="162" t="s">
        <v>700</v>
      </c>
      <c r="AA55" s="103"/>
      <c r="AB55" s="103"/>
      <c r="AC55" s="103"/>
      <c r="AD55" s="103"/>
      <c r="AE55" s="98"/>
    </row>
    <row r="56" spans="1:31" ht="15.75" customHeight="1">
      <c r="A56" s="103">
        <v>52</v>
      </c>
      <c r="B56" s="158">
        <v>43585</v>
      </c>
      <c r="C56" s="153" t="s">
        <v>35</v>
      </c>
      <c r="D56" s="103" t="s">
        <v>45</v>
      </c>
      <c r="E56" s="103" t="s">
        <v>37</v>
      </c>
      <c r="F56" s="157" t="s">
        <v>701</v>
      </c>
      <c r="G56" s="103" t="s">
        <v>37</v>
      </c>
      <c r="H56" s="111" t="s">
        <v>702</v>
      </c>
      <c r="I56" s="111" t="s">
        <v>703</v>
      </c>
      <c r="J56" s="111" t="s">
        <v>704</v>
      </c>
      <c r="K56" s="111" t="s">
        <v>77</v>
      </c>
      <c r="L56" s="103" t="s">
        <v>705</v>
      </c>
      <c r="M56" s="103" t="s">
        <v>706</v>
      </c>
      <c r="N56" s="103" t="s">
        <v>707</v>
      </c>
      <c r="O56" s="103" t="s">
        <v>218</v>
      </c>
      <c r="P56" s="103" t="s">
        <v>674</v>
      </c>
      <c r="Q56" s="103" t="s">
        <v>708</v>
      </c>
      <c r="R56" s="103">
        <v>1</v>
      </c>
      <c r="S56" s="103" t="s">
        <v>709</v>
      </c>
      <c r="T56" s="103" t="s">
        <v>59</v>
      </c>
      <c r="U56" s="103" t="s">
        <v>710</v>
      </c>
      <c r="V56" s="103" t="s">
        <v>533</v>
      </c>
      <c r="W56" s="103" t="s">
        <v>44</v>
      </c>
      <c r="X56" s="103" t="s">
        <v>711</v>
      </c>
      <c r="Y56" s="103" t="s">
        <v>436</v>
      </c>
      <c r="Z56" s="162" t="s">
        <v>61</v>
      </c>
      <c r="AA56" s="103" t="s">
        <v>712</v>
      </c>
      <c r="AB56" s="103"/>
      <c r="AC56" s="103"/>
      <c r="AD56" s="103"/>
      <c r="AE56" s="98"/>
    </row>
    <row r="57" spans="1:31" ht="15.75" customHeight="1">
      <c r="A57" s="103">
        <v>53</v>
      </c>
      <c r="B57" s="181">
        <v>43616</v>
      </c>
      <c r="C57" s="153" t="s">
        <v>35</v>
      </c>
      <c r="D57" s="166" t="s">
        <v>713</v>
      </c>
      <c r="E57" s="103" t="s">
        <v>59</v>
      </c>
      <c r="F57" s="159" t="s">
        <v>714</v>
      </c>
      <c r="G57" s="103" t="s">
        <v>37</v>
      </c>
      <c r="H57" s="220" t="s">
        <v>715</v>
      </c>
      <c r="I57" s="111" t="s">
        <v>716</v>
      </c>
      <c r="J57" s="121" t="s">
        <v>717</v>
      </c>
      <c r="K57" s="111" t="s">
        <v>66</v>
      </c>
      <c r="L57" s="103" t="s">
        <v>718</v>
      </c>
      <c r="M57" s="163" t="s">
        <v>718</v>
      </c>
      <c r="N57" s="103" t="s">
        <v>719</v>
      </c>
      <c r="O57" s="103" t="s">
        <v>134</v>
      </c>
      <c r="P57" s="103" t="s">
        <v>720</v>
      </c>
      <c r="Q57" s="103" t="s">
        <v>652</v>
      </c>
      <c r="R57" s="103" t="s">
        <v>721</v>
      </c>
      <c r="S57" s="103" t="s">
        <v>722</v>
      </c>
      <c r="T57" s="103" t="s">
        <v>641</v>
      </c>
      <c r="U57" s="103" t="s">
        <v>723</v>
      </c>
      <c r="V57" s="103" t="s">
        <v>724</v>
      </c>
      <c r="W57" s="103" t="s">
        <v>44</v>
      </c>
      <c r="X57" s="103" t="s">
        <v>725</v>
      </c>
      <c r="Y57" s="103"/>
      <c r="Z57" s="103"/>
      <c r="AA57" s="103"/>
      <c r="AB57" s="103"/>
      <c r="AC57" s="103"/>
      <c r="AD57" s="103"/>
      <c r="AE57" s="98"/>
    </row>
    <row r="58" spans="1:31" ht="15.75" customHeight="1">
      <c r="A58" s="103">
        <v>54</v>
      </c>
      <c r="B58" s="181">
        <v>43616</v>
      </c>
      <c r="C58" s="153" t="s">
        <v>63</v>
      </c>
      <c r="D58" s="167" t="s">
        <v>45</v>
      </c>
      <c r="E58" s="103" t="s">
        <v>37</v>
      </c>
      <c r="F58" s="159" t="s">
        <v>726</v>
      </c>
      <c r="G58" s="103" t="s">
        <v>727</v>
      </c>
      <c r="H58" s="111" t="s">
        <v>728</v>
      </c>
      <c r="I58" s="111" t="s">
        <v>729</v>
      </c>
      <c r="J58" s="111" t="s">
        <v>730</v>
      </c>
      <c r="K58" s="111" t="s">
        <v>66</v>
      </c>
      <c r="L58" s="103" t="s">
        <v>731</v>
      </c>
      <c r="M58" s="103" t="s">
        <v>732</v>
      </c>
      <c r="N58" s="103" t="s">
        <v>733</v>
      </c>
      <c r="O58" s="103" t="s">
        <v>134</v>
      </c>
      <c r="P58" s="103" t="s">
        <v>98</v>
      </c>
      <c r="Q58" s="103" t="s">
        <v>734</v>
      </c>
      <c r="R58" s="103">
        <v>1</v>
      </c>
      <c r="S58" s="103" t="s">
        <v>735</v>
      </c>
      <c r="T58" s="103" t="s">
        <v>59</v>
      </c>
      <c r="U58" s="103" t="s">
        <v>736</v>
      </c>
      <c r="V58" s="103" t="s">
        <v>730</v>
      </c>
      <c r="W58" s="103" t="s">
        <v>617</v>
      </c>
      <c r="X58" s="103" t="s">
        <v>737</v>
      </c>
      <c r="Y58" s="103"/>
      <c r="Z58" s="162" t="s">
        <v>61</v>
      </c>
      <c r="AA58" s="103" t="s">
        <v>738</v>
      </c>
      <c r="AB58" s="103"/>
      <c r="AC58" s="103"/>
      <c r="AD58" s="103"/>
      <c r="AE58" s="98"/>
    </row>
    <row r="59" spans="1:31" ht="15.75" customHeight="1">
      <c r="A59" s="103">
        <v>56</v>
      </c>
      <c r="B59" s="181">
        <v>43627</v>
      </c>
      <c r="C59" s="153" t="s">
        <v>35</v>
      </c>
      <c r="D59" s="103" t="s">
        <v>739</v>
      </c>
      <c r="E59" s="103" t="s">
        <v>59</v>
      </c>
      <c r="F59" s="157" t="s">
        <v>740</v>
      </c>
      <c r="G59" s="111" t="s">
        <v>37</v>
      </c>
      <c r="H59" s="121" t="s">
        <v>741</v>
      </c>
      <c r="I59" s="111" t="s">
        <v>742</v>
      </c>
      <c r="J59" s="111" t="s">
        <v>450</v>
      </c>
      <c r="K59" s="111" t="s">
        <v>149</v>
      </c>
      <c r="L59" s="103" t="s">
        <v>743</v>
      </c>
      <c r="M59" s="103" t="s">
        <v>744</v>
      </c>
      <c r="N59" s="103" t="s">
        <v>365</v>
      </c>
      <c r="O59" s="103" t="s">
        <v>150</v>
      </c>
      <c r="P59" s="103" t="s">
        <v>745</v>
      </c>
      <c r="Q59" s="103" t="s">
        <v>198</v>
      </c>
      <c r="R59" s="103" t="s">
        <v>533</v>
      </c>
      <c r="S59" s="103" t="s">
        <v>746</v>
      </c>
      <c r="T59" s="103" t="s">
        <v>111</v>
      </c>
      <c r="U59" s="103" t="s">
        <v>747</v>
      </c>
      <c r="V59" s="103" t="s">
        <v>423</v>
      </c>
      <c r="W59" s="103" t="s">
        <v>57</v>
      </c>
      <c r="X59" s="103"/>
      <c r="Y59" s="103"/>
      <c r="Z59" s="162" t="s">
        <v>61</v>
      </c>
      <c r="AA59" s="103" t="s">
        <v>748</v>
      </c>
      <c r="AB59" s="103"/>
      <c r="AC59" s="103"/>
      <c r="AD59" s="103"/>
      <c r="AE59" s="98"/>
    </row>
    <row r="60" spans="1:31" ht="15.75" customHeight="1">
      <c r="A60" s="103">
        <v>57</v>
      </c>
      <c r="B60" s="182">
        <v>43631</v>
      </c>
      <c r="C60" s="153" t="s">
        <v>182</v>
      </c>
      <c r="D60" s="103" t="s">
        <v>749</v>
      </c>
      <c r="E60" s="103" t="s">
        <v>59</v>
      </c>
      <c r="F60" s="159" t="s">
        <v>750</v>
      </c>
      <c r="G60" s="103" t="s">
        <v>751</v>
      </c>
      <c r="H60" s="111" t="s">
        <v>752</v>
      </c>
      <c r="I60" s="111" t="s">
        <v>753</v>
      </c>
      <c r="J60" s="111"/>
      <c r="K60" s="111"/>
      <c r="L60" s="103"/>
      <c r="M60" s="103"/>
      <c r="N60" s="103"/>
      <c r="O60" s="103"/>
      <c r="P60" s="103"/>
      <c r="Q60" s="103"/>
      <c r="R60" s="103"/>
      <c r="S60" s="103"/>
      <c r="T60" s="103"/>
      <c r="U60" s="103"/>
      <c r="V60" s="103"/>
      <c r="W60" s="103"/>
      <c r="X60" s="103" t="s">
        <v>467</v>
      </c>
      <c r="Y60" s="103"/>
      <c r="Z60" s="103"/>
      <c r="AA60" s="103"/>
      <c r="AB60" s="103"/>
      <c r="AC60" s="103"/>
      <c r="AD60" s="103"/>
      <c r="AE60" s="98"/>
    </row>
    <row r="61" spans="1:31" ht="15.75" customHeight="1">
      <c r="A61" s="103">
        <v>58</v>
      </c>
      <c r="B61" s="181">
        <v>43639</v>
      </c>
      <c r="C61" s="153" t="s">
        <v>63</v>
      </c>
      <c r="D61" s="103" t="s">
        <v>45</v>
      </c>
      <c r="E61" s="103" t="s">
        <v>37</v>
      </c>
      <c r="F61" s="159" t="s">
        <v>754</v>
      </c>
      <c r="G61" s="103" t="s">
        <v>117</v>
      </c>
      <c r="H61" s="111" t="s">
        <v>755</v>
      </c>
      <c r="I61" s="111" t="s">
        <v>756</v>
      </c>
      <c r="J61" s="111" t="s">
        <v>757</v>
      </c>
      <c r="K61" s="111" t="s">
        <v>75</v>
      </c>
      <c r="L61" s="103" t="s">
        <v>758</v>
      </c>
      <c r="M61" s="108" t="s">
        <v>759</v>
      </c>
      <c r="N61" s="103" t="s">
        <v>760</v>
      </c>
      <c r="O61" s="103" t="s">
        <v>55</v>
      </c>
      <c r="P61" s="103" t="s">
        <v>761</v>
      </c>
      <c r="Q61" s="103" t="s">
        <v>762</v>
      </c>
      <c r="R61" s="103">
        <v>3</v>
      </c>
      <c r="S61" s="103" t="s">
        <v>763</v>
      </c>
      <c r="T61" s="103" t="s">
        <v>162</v>
      </c>
      <c r="U61" s="103" t="s">
        <v>764</v>
      </c>
      <c r="V61" s="103" t="s">
        <v>37</v>
      </c>
      <c r="W61" s="103" t="s">
        <v>81</v>
      </c>
      <c r="X61" s="103"/>
      <c r="Y61" s="103"/>
      <c r="Z61" s="162" t="s">
        <v>61</v>
      </c>
      <c r="AA61" s="103"/>
      <c r="AB61" s="103"/>
      <c r="AC61" s="103"/>
      <c r="AD61" s="103"/>
      <c r="AE61" s="98"/>
    </row>
    <row r="62" spans="1:31" ht="15.75" customHeight="1">
      <c r="A62" s="103">
        <v>59</v>
      </c>
      <c r="B62" s="181">
        <v>43642</v>
      </c>
      <c r="C62" s="153" t="s">
        <v>35</v>
      </c>
      <c r="D62" s="103" t="s">
        <v>765</v>
      </c>
      <c r="E62" s="103" t="s">
        <v>145</v>
      </c>
      <c r="F62" s="159" t="s">
        <v>766</v>
      </c>
      <c r="G62" s="111" t="s">
        <v>37</v>
      </c>
      <c r="H62" s="121" t="s">
        <v>767</v>
      </c>
      <c r="I62" s="121" t="s">
        <v>768</v>
      </c>
      <c r="J62" s="111" t="s">
        <v>37</v>
      </c>
      <c r="K62" s="111" t="s">
        <v>149</v>
      </c>
      <c r="L62" s="163" t="s">
        <v>769</v>
      </c>
      <c r="M62" s="103" t="s">
        <v>770</v>
      </c>
      <c r="N62" s="103" t="s">
        <v>771</v>
      </c>
      <c r="O62" s="103" t="s">
        <v>175</v>
      </c>
      <c r="P62" s="103" t="s">
        <v>98</v>
      </c>
      <c r="Q62" s="103" t="s">
        <v>772</v>
      </c>
      <c r="R62" s="103">
        <v>5</v>
      </c>
      <c r="S62" s="103" t="s">
        <v>37</v>
      </c>
      <c r="T62" s="103" t="s">
        <v>59</v>
      </c>
      <c r="U62" s="103" t="s">
        <v>773</v>
      </c>
      <c r="V62" s="103" t="s">
        <v>774</v>
      </c>
      <c r="W62" s="103" t="s">
        <v>81</v>
      </c>
      <c r="X62" s="103" t="s">
        <v>775</v>
      </c>
      <c r="Y62" s="103" t="s">
        <v>201</v>
      </c>
      <c r="Z62" s="162" t="s">
        <v>96</v>
      </c>
      <c r="AA62" s="103" t="s">
        <v>776</v>
      </c>
      <c r="AB62" s="103"/>
      <c r="AC62" s="103"/>
      <c r="AD62" s="103"/>
      <c r="AE62" s="98"/>
    </row>
    <row r="63" spans="1:31" ht="15.75" customHeight="1">
      <c r="A63" s="103">
        <v>60</v>
      </c>
      <c r="B63" s="181">
        <v>43644</v>
      </c>
      <c r="C63" s="153" t="s">
        <v>63</v>
      </c>
      <c r="D63" s="103" t="s">
        <v>45</v>
      </c>
      <c r="E63" s="103" t="s">
        <v>37</v>
      </c>
      <c r="F63" s="159" t="s">
        <v>777</v>
      </c>
      <c r="G63" s="103" t="s">
        <v>117</v>
      </c>
      <c r="H63" s="113" t="s">
        <v>778</v>
      </c>
      <c r="I63" s="111" t="s">
        <v>779</v>
      </c>
      <c r="J63" s="111" t="s">
        <v>780</v>
      </c>
      <c r="K63" s="111" t="s">
        <v>66</v>
      </c>
      <c r="L63" s="103" t="s">
        <v>781</v>
      </c>
      <c r="M63" s="108" t="s">
        <v>782</v>
      </c>
      <c r="N63" s="103" t="s">
        <v>783</v>
      </c>
      <c r="O63" s="103" t="s">
        <v>134</v>
      </c>
      <c r="P63" s="103" t="s">
        <v>784</v>
      </c>
      <c r="Q63" s="103" t="s">
        <v>785</v>
      </c>
      <c r="R63" s="103">
        <v>1</v>
      </c>
      <c r="S63" s="103">
        <v>18</v>
      </c>
      <c r="T63" s="103" t="s">
        <v>162</v>
      </c>
      <c r="U63" s="103" t="s">
        <v>786</v>
      </c>
      <c r="V63" s="103" t="s">
        <v>641</v>
      </c>
      <c r="W63" s="103" t="s">
        <v>81</v>
      </c>
      <c r="X63" s="103" t="s">
        <v>787</v>
      </c>
      <c r="Y63" s="103"/>
      <c r="Z63" s="162" t="s">
        <v>61</v>
      </c>
      <c r="AA63" s="103"/>
      <c r="AB63" s="103"/>
      <c r="AC63" s="103"/>
      <c r="AD63" s="103"/>
      <c r="AE63" s="98"/>
    </row>
    <row r="64" spans="1:31" ht="15.75" customHeight="1">
      <c r="A64" s="103">
        <v>61</v>
      </c>
      <c r="B64" s="181">
        <v>43644</v>
      </c>
      <c r="C64" s="153" t="s">
        <v>182</v>
      </c>
      <c r="D64" s="103" t="s">
        <v>45</v>
      </c>
      <c r="E64" s="103" t="s">
        <v>37</v>
      </c>
      <c r="F64" s="159" t="s">
        <v>788</v>
      </c>
      <c r="G64" s="103" t="s">
        <v>789</v>
      </c>
      <c r="H64" s="111" t="s">
        <v>790</v>
      </c>
      <c r="I64" s="111" t="s">
        <v>791</v>
      </c>
      <c r="J64" s="111" t="s">
        <v>37</v>
      </c>
      <c r="K64" s="111" t="s">
        <v>66</v>
      </c>
      <c r="L64" s="103" t="s">
        <v>781</v>
      </c>
      <c r="M64" s="108" t="s">
        <v>792</v>
      </c>
      <c r="N64" s="103" t="s">
        <v>793</v>
      </c>
      <c r="O64" s="103" t="s">
        <v>134</v>
      </c>
      <c r="P64" s="103" t="s">
        <v>794</v>
      </c>
      <c r="Q64" s="103" t="s">
        <v>57</v>
      </c>
      <c r="R64" s="103">
        <v>2</v>
      </c>
      <c r="S64" s="103" t="s">
        <v>37</v>
      </c>
      <c r="T64" s="103" t="s">
        <v>162</v>
      </c>
      <c r="U64" s="103" t="s">
        <v>57</v>
      </c>
      <c r="V64" s="103"/>
      <c r="W64" s="103" t="s">
        <v>81</v>
      </c>
      <c r="X64" s="103" t="s">
        <v>787</v>
      </c>
      <c r="Y64" s="103"/>
      <c r="Z64" s="162" t="s">
        <v>61</v>
      </c>
      <c r="AA64" s="103"/>
      <c r="AB64" s="103"/>
      <c r="AC64" s="103"/>
      <c r="AD64" s="103"/>
      <c r="AE64" s="98"/>
    </row>
    <row r="65" spans="1:121" ht="15.75" customHeight="1">
      <c r="A65" s="235">
        <v>62</v>
      </c>
      <c r="B65" s="236">
        <v>43643</v>
      </c>
      <c r="C65" s="237" t="s">
        <v>5</v>
      </c>
      <c r="D65" s="235" t="s">
        <v>795</v>
      </c>
      <c r="E65" s="235" t="s">
        <v>37</v>
      </c>
      <c r="F65" s="238" t="s">
        <v>796</v>
      </c>
      <c r="G65" s="235" t="s">
        <v>678</v>
      </c>
      <c r="H65" s="239" t="s">
        <v>797</v>
      </c>
      <c r="I65" s="235" t="s">
        <v>798</v>
      </c>
      <c r="J65" s="235" t="s">
        <v>799</v>
      </c>
      <c r="K65" s="235" t="s">
        <v>345</v>
      </c>
      <c r="L65" s="235" t="s">
        <v>800</v>
      </c>
      <c r="M65" s="235" t="s">
        <v>801</v>
      </c>
      <c r="N65" s="235" t="s">
        <v>802</v>
      </c>
      <c r="O65" s="235"/>
      <c r="P65" s="235" t="s">
        <v>803</v>
      </c>
      <c r="Q65" s="235" t="s">
        <v>804</v>
      </c>
      <c r="R65" s="235">
        <v>5</v>
      </c>
      <c r="S65" s="235" t="s">
        <v>805</v>
      </c>
      <c r="T65" s="72" t="s">
        <v>59</v>
      </c>
      <c r="U65" s="235" t="s">
        <v>806</v>
      </c>
      <c r="V65" s="235" t="s">
        <v>807</v>
      </c>
      <c r="W65" s="235" t="s">
        <v>57</v>
      </c>
      <c r="X65" s="235"/>
      <c r="Y65" s="235"/>
      <c r="Z65" s="240" t="s">
        <v>61</v>
      </c>
      <c r="AA65" s="235"/>
      <c r="AB65" s="235"/>
      <c r="AC65" s="235"/>
      <c r="AD65" s="235"/>
      <c r="AE65" s="98"/>
    </row>
    <row r="66" spans="1:121" s="123" customFormat="1" ht="15.75" customHeight="1">
      <c r="A66" s="16">
        <v>63</v>
      </c>
      <c r="B66" s="195">
        <v>43645</v>
      </c>
      <c r="C66" s="15" t="s">
        <v>5</v>
      </c>
      <c r="D66" s="16" t="s">
        <v>795</v>
      </c>
      <c r="E66" s="16" t="s">
        <v>37</v>
      </c>
      <c r="F66" s="184" t="s">
        <v>808</v>
      </c>
      <c r="G66" s="16" t="s">
        <v>570</v>
      </c>
      <c r="H66" s="185" t="s">
        <v>809</v>
      </c>
      <c r="I66" s="16"/>
      <c r="J66" s="16" t="s">
        <v>810</v>
      </c>
      <c r="K66" s="16" t="s">
        <v>345</v>
      </c>
      <c r="L66" s="185" t="s">
        <v>811</v>
      </c>
      <c r="M66" s="16" t="s">
        <v>812</v>
      </c>
      <c r="N66" s="16" t="s">
        <v>813</v>
      </c>
      <c r="O66" s="16" t="s">
        <v>134</v>
      </c>
      <c r="P66" s="16" t="s">
        <v>803</v>
      </c>
      <c r="Q66" s="16" t="s">
        <v>57</v>
      </c>
      <c r="R66" s="16">
        <v>3</v>
      </c>
      <c r="S66" s="16" t="s">
        <v>814</v>
      </c>
      <c r="T66" s="16" t="s">
        <v>815</v>
      </c>
      <c r="U66" s="16" t="s">
        <v>283</v>
      </c>
      <c r="V66" s="16" t="s">
        <v>37</v>
      </c>
      <c r="W66" s="16" t="s">
        <v>57</v>
      </c>
      <c r="X66" s="16"/>
      <c r="Y66" s="16"/>
      <c r="Z66" s="16"/>
      <c r="AA66" s="16"/>
      <c r="AB66" s="16"/>
      <c r="AC66" s="16"/>
      <c r="AD66" s="16"/>
      <c r="AE66" s="97"/>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6"/>
      <c r="CZ66" s="6"/>
      <c r="DA66" s="6"/>
      <c r="DB66" s="6"/>
      <c r="DC66" s="6"/>
      <c r="DD66" s="6"/>
      <c r="DE66" s="6"/>
      <c r="DF66" s="6"/>
      <c r="DG66" s="6"/>
      <c r="DH66" s="6"/>
      <c r="DI66" s="6"/>
      <c r="DJ66" s="6"/>
      <c r="DK66" s="6"/>
      <c r="DL66" s="6"/>
      <c r="DM66" s="6"/>
      <c r="DN66" s="6"/>
      <c r="DO66" s="6"/>
      <c r="DP66" s="6"/>
      <c r="DQ66" s="6"/>
    </row>
    <row r="67" spans="1:121" s="123" customFormat="1" ht="15.75" customHeight="1">
      <c r="A67" s="16">
        <v>64</v>
      </c>
      <c r="B67" s="186">
        <v>43647</v>
      </c>
      <c r="C67" s="15" t="s">
        <v>5</v>
      </c>
      <c r="D67" s="16" t="s">
        <v>816</v>
      </c>
      <c r="E67" s="16" t="s">
        <v>145</v>
      </c>
      <c r="F67" s="187" t="s">
        <v>817</v>
      </c>
      <c r="G67" s="16" t="s">
        <v>818</v>
      </c>
      <c r="H67" s="20" t="s">
        <v>819</v>
      </c>
      <c r="I67" s="20" t="s">
        <v>820</v>
      </c>
      <c r="J67" s="20" t="s">
        <v>821</v>
      </c>
      <c r="K67" s="20" t="s">
        <v>822</v>
      </c>
      <c r="L67" s="20" t="s">
        <v>823</v>
      </c>
      <c r="M67" s="20"/>
      <c r="N67" s="20" t="s">
        <v>385</v>
      </c>
      <c r="O67" s="20" t="s">
        <v>55</v>
      </c>
      <c r="P67" s="20" t="s">
        <v>408</v>
      </c>
      <c r="Q67" s="20" t="s">
        <v>57</v>
      </c>
      <c r="R67" s="20">
        <v>1</v>
      </c>
      <c r="S67" s="20"/>
      <c r="T67" s="20" t="s">
        <v>59</v>
      </c>
      <c r="U67" s="20" t="s">
        <v>824</v>
      </c>
      <c r="V67" s="20" t="s">
        <v>825</v>
      </c>
      <c r="W67" s="20" t="s">
        <v>151</v>
      </c>
      <c r="X67" s="20" t="s">
        <v>201</v>
      </c>
      <c r="Y67" s="20" t="s">
        <v>467</v>
      </c>
      <c r="Z67" s="20"/>
      <c r="AA67" s="20"/>
      <c r="AB67" s="20"/>
      <c r="AC67" s="20"/>
      <c r="AD67" s="20"/>
      <c r="AE67" s="97"/>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row>
    <row r="68" spans="1:121" s="123" customFormat="1" ht="15.75" customHeight="1">
      <c r="A68" s="16">
        <v>65</v>
      </c>
      <c r="B68" s="188">
        <v>43649</v>
      </c>
      <c r="C68" s="15" t="s">
        <v>63</v>
      </c>
      <c r="D68" s="16" t="s">
        <v>45</v>
      </c>
      <c r="E68" s="16" t="s">
        <v>37</v>
      </c>
      <c r="F68" s="184" t="s">
        <v>826</v>
      </c>
      <c r="G68" s="16" t="s">
        <v>827</v>
      </c>
      <c r="H68" s="75" t="s">
        <v>828</v>
      </c>
      <c r="I68" s="75" t="s">
        <v>829</v>
      </c>
      <c r="J68" s="20" t="s">
        <v>830</v>
      </c>
      <c r="K68" s="20" t="s">
        <v>648</v>
      </c>
      <c r="L68" s="20" t="s">
        <v>831</v>
      </c>
      <c r="M68" s="20" t="s">
        <v>832</v>
      </c>
      <c r="N68" s="20" t="s">
        <v>833</v>
      </c>
      <c r="O68" s="20" t="s">
        <v>55</v>
      </c>
      <c r="P68" s="20" t="s">
        <v>834</v>
      </c>
      <c r="Q68" s="20" t="s">
        <v>835</v>
      </c>
      <c r="R68" s="20">
        <v>1</v>
      </c>
      <c r="S68" s="20" t="s">
        <v>836</v>
      </c>
      <c r="T68" s="20" t="s">
        <v>162</v>
      </c>
      <c r="U68" s="20" t="s">
        <v>837</v>
      </c>
      <c r="V68" s="20" t="s">
        <v>838</v>
      </c>
      <c r="W68" s="20" t="s">
        <v>617</v>
      </c>
      <c r="X68" s="20" t="s">
        <v>839</v>
      </c>
      <c r="Y68" s="20"/>
      <c r="Z68" s="20"/>
      <c r="AA68" s="20"/>
      <c r="AB68" s="20"/>
      <c r="AC68" s="20"/>
      <c r="AD68" s="20"/>
      <c r="AE68" s="97"/>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row>
    <row r="69" spans="1:121" s="123" customFormat="1" ht="15.75" customHeight="1">
      <c r="A69" s="16"/>
      <c r="B69" s="188">
        <v>43672</v>
      </c>
      <c r="C69" s="15" t="s">
        <v>35</v>
      </c>
      <c r="D69" s="16" t="s">
        <v>45</v>
      </c>
      <c r="E69" s="16" t="s">
        <v>37</v>
      </c>
      <c r="F69" s="184" t="s">
        <v>840</v>
      </c>
      <c r="G69" s="16" t="s">
        <v>45</v>
      </c>
      <c r="H69" s="20" t="s">
        <v>841</v>
      </c>
      <c r="I69" s="20" t="s">
        <v>842</v>
      </c>
      <c r="J69" s="20" t="s">
        <v>843</v>
      </c>
      <c r="K69" s="20" t="s">
        <v>333</v>
      </c>
      <c r="L69" s="20" t="s">
        <v>844</v>
      </c>
      <c r="M69" s="20" t="s">
        <v>845</v>
      </c>
      <c r="N69" s="20" t="s">
        <v>846</v>
      </c>
      <c r="O69" s="20" t="s">
        <v>76</v>
      </c>
      <c r="P69" s="20" t="s">
        <v>98</v>
      </c>
      <c r="Q69" s="20" t="s">
        <v>617</v>
      </c>
      <c r="R69" s="20">
        <v>1</v>
      </c>
      <c r="S69" s="20" t="s">
        <v>847</v>
      </c>
      <c r="T69" s="20"/>
      <c r="U69" s="20" t="s">
        <v>848</v>
      </c>
      <c r="V69" s="20" t="s">
        <v>849</v>
      </c>
      <c r="W69" s="20" t="s">
        <v>617</v>
      </c>
      <c r="X69" s="20" t="s">
        <v>201</v>
      </c>
      <c r="Y69" s="20"/>
      <c r="Z69" s="20" t="s">
        <v>127</v>
      </c>
      <c r="AA69" s="20"/>
      <c r="AB69" s="20"/>
      <c r="AC69" s="20"/>
      <c r="AD69" s="20"/>
      <c r="AE69" s="97"/>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row>
    <row r="70" spans="1:121" s="123" customFormat="1" ht="15.75" customHeight="1">
      <c r="A70" s="16">
        <v>66</v>
      </c>
      <c r="B70" s="188">
        <v>43677</v>
      </c>
      <c r="C70" s="15" t="s">
        <v>182</v>
      </c>
      <c r="D70" s="16" t="s">
        <v>850</v>
      </c>
      <c r="E70" s="16" t="s">
        <v>59</v>
      </c>
      <c r="F70" s="184" t="s">
        <v>851</v>
      </c>
      <c r="G70" s="20" t="s">
        <v>852</v>
      </c>
      <c r="H70" s="20" t="s">
        <v>853</v>
      </c>
      <c r="I70" s="20"/>
      <c r="J70" s="20"/>
      <c r="K70" s="20"/>
      <c r="L70" s="20"/>
      <c r="M70" s="20"/>
      <c r="N70" s="20" t="s">
        <v>847</v>
      </c>
      <c r="O70" s="20" t="s">
        <v>150</v>
      </c>
      <c r="P70" s="20" t="s">
        <v>98</v>
      </c>
      <c r="Q70" s="20" t="s">
        <v>198</v>
      </c>
      <c r="R70" s="20" t="s">
        <v>854</v>
      </c>
      <c r="S70" s="20" t="s">
        <v>847</v>
      </c>
      <c r="T70" s="20" t="s">
        <v>847</v>
      </c>
      <c r="U70" s="20" t="s">
        <v>283</v>
      </c>
      <c r="V70" s="20" t="s">
        <v>847</v>
      </c>
      <c r="W70" s="20" t="s">
        <v>44</v>
      </c>
      <c r="X70" s="20" t="s">
        <v>839</v>
      </c>
      <c r="Y70" s="20"/>
      <c r="Z70" s="20"/>
      <c r="AA70" s="20"/>
      <c r="AB70" s="20"/>
      <c r="AC70" s="20" t="s">
        <v>855</v>
      </c>
      <c r="AD70" s="20"/>
      <c r="AE70" s="97"/>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row>
    <row r="71" spans="1:121" s="123" customFormat="1" ht="15.75" customHeight="1">
      <c r="A71" s="16">
        <v>67</v>
      </c>
      <c r="B71" s="188">
        <v>43683</v>
      </c>
      <c r="C71" s="15" t="s">
        <v>182</v>
      </c>
      <c r="D71" s="16" t="s">
        <v>856</v>
      </c>
      <c r="E71" s="16" t="s">
        <v>59</v>
      </c>
      <c r="F71" s="184" t="s">
        <v>857</v>
      </c>
      <c r="G71" s="20" t="s">
        <v>858</v>
      </c>
      <c r="H71" s="20" t="s">
        <v>859</v>
      </c>
      <c r="I71" s="20" t="s">
        <v>860</v>
      </c>
      <c r="J71" s="20" t="s">
        <v>861</v>
      </c>
      <c r="K71" s="20" t="s">
        <v>66</v>
      </c>
      <c r="L71" s="20" t="s">
        <v>862</v>
      </c>
      <c r="M71" s="20" t="s">
        <v>863</v>
      </c>
      <c r="N71" s="20" t="s">
        <v>864</v>
      </c>
      <c r="O71" s="20" t="s">
        <v>134</v>
      </c>
      <c r="P71" s="20" t="s">
        <v>865</v>
      </c>
      <c r="Q71" s="20" t="s">
        <v>617</v>
      </c>
      <c r="R71" s="20">
        <v>1</v>
      </c>
      <c r="S71" s="20">
        <v>17</v>
      </c>
      <c r="T71" s="20" t="s">
        <v>162</v>
      </c>
      <c r="U71" s="20" t="s">
        <v>630</v>
      </c>
      <c r="V71" s="20" t="s">
        <v>67</v>
      </c>
      <c r="W71" s="20" t="s">
        <v>617</v>
      </c>
      <c r="X71" s="20" t="s">
        <v>866</v>
      </c>
      <c r="Y71" s="20" t="s">
        <v>839</v>
      </c>
      <c r="Z71" s="20" t="s">
        <v>61</v>
      </c>
      <c r="AA71" s="20"/>
      <c r="AB71" s="20"/>
      <c r="AC71" s="20"/>
      <c r="AD71" s="20"/>
      <c r="AE71" s="97"/>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row>
    <row r="72" spans="1:121" s="123" customFormat="1" ht="15.75" customHeight="1">
      <c r="A72" s="16">
        <v>68</v>
      </c>
      <c r="B72" s="188">
        <v>43685</v>
      </c>
      <c r="C72" s="15" t="s">
        <v>63</v>
      </c>
      <c r="D72" s="16" t="s">
        <v>867</v>
      </c>
      <c r="E72" s="16" t="s">
        <v>145</v>
      </c>
      <c r="F72" s="184" t="s">
        <v>868</v>
      </c>
      <c r="G72" s="20" t="s">
        <v>117</v>
      </c>
      <c r="H72" s="20" t="s">
        <v>869</v>
      </c>
      <c r="I72" s="20" t="s">
        <v>870</v>
      </c>
      <c r="J72" s="20" t="s">
        <v>871</v>
      </c>
      <c r="K72" s="20" t="s">
        <v>129</v>
      </c>
      <c r="L72" s="20" t="s">
        <v>872</v>
      </c>
      <c r="M72" s="20" t="s">
        <v>873</v>
      </c>
      <c r="N72" s="20" t="s">
        <v>874</v>
      </c>
      <c r="O72" s="20" t="s">
        <v>175</v>
      </c>
      <c r="P72" s="20" t="s">
        <v>98</v>
      </c>
      <c r="Q72" s="20" t="s">
        <v>81</v>
      </c>
      <c r="R72" s="20">
        <v>1</v>
      </c>
      <c r="S72" s="20" t="s">
        <v>847</v>
      </c>
      <c r="T72" s="20" t="s">
        <v>59</v>
      </c>
      <c r="U72" s="20" t="s">
        <v>848</v>
      </c>
      <c r="V72" s="20" t="s">
        <v>875</v>
      </c>
      <c r="W72" s="20" t="s">
        <v>81</v>
      </c>
      <c r="X72" s="20" t="s">
        <v>201</v>
      </c>
      <c r="Y72" s="20" t="s">
        <v>839</v>
      </c>
      <c r="Z72" s="20" t="s">
        <v>61</v>
      </c>
      <c r="AA72" s="20"/>
      <c r="AB72" s="20"/>
      <c r="AC72" s="20"/>
      <c r="AD72" s="20"/>
      <c r="AE72" s="97"/>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row>
    <row r="73" spans="1:121" s="123" customFormat="1" ht="15.75" customHeight="1">
      <c r="A73" s="16">
        <v>69</v>
      </c>
      <c r="B73" s="188">
        <v>43698</v>
      </c>
      <c r="C73" s="15" t="s">
        <v>35</v>
      </c>
      <c r="D73" s="16" t="s">
        <v>45</v>
      </c>
      <c r="E73" s="16" t="s">
        <v>37</v>
      </c>
      <c r="F73" s="184" t="s">
        <v>876</v>
      </c>
      <c r="G73" s="20" t="s">
        <v>45</v>
      </c>
      <c r="H73" s="20" t="s">
        <v>877</v>
      </c>
      <c r="I73" s="20" t="s">
        <v>878</v>
      </c>
      <c r="J73" s="20" t="s">
        <v>879</v>
      </c>
      <c r="K73" s="20" t="s">
        <v>333</v>
      </c>
      <c r="L73" s="20" t="s">
        <v>880</v>
      </c>
      <c r="M73" s="20" t="s">
        <v>881</v>
      </c>
      <c r="N73" s="20" t="s">
        <v>882</v>
      </c>
      <c r="O73" s="20" t="s">
        <v>55</v>
      </c>
      <c r="P73" s="20" t="s">
        <v>883</v>
      </c>
      <c r="Q73" s="20" t="s">
        <v>44</v>
      </c>
      <c r="R73" s="20">
        <v>1</v>
      </c>
      <c r="S73" s="20" t="s">
        <v>847</v>
      </c>
      <c r="T73" s="20" t="s">
        <v>162</v>
      </c>
      <c r="U73" s="20" t="s">
        <v>884</v>
      </c>
      <c r="V73" s="20" t="s">
        <v>885</v>
      </c>
      <c r="W73" s="20" t="s">
        <v>44</v>
      </c>
      <c r="X73" s="20" t="s">
        <v>839</v>
      </c>
      <c r="Y73" s="20"/>
      <c r="Z73" s="20" t="s">
        <v>61</v>
      </c>
      <c r="AA73" s="20"/>
      <c r="AB73" s="20"/>
      <c r="AC73" s="20"/>
      <c r="AD73" s="20"/>
      <c r="AE73" s="97"/>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row>
    <row r="74" spans="1:121" s="123" customFormat="1" ht="15.75" customHeight="1">
      <c r="A74" s="16">
        <v>70</v>
      </c>
      <c r="B74" s="16" t="s">
        <v>886</v>
      </c>
      <c r="C74" s="15" t="s">
        <v>63</v>
      </c>
      <c r="D74" s="16" t="s">
        <v>887</v>
      </c>
      <c r="E74" s="16" t="s">
        <v>37</v>
      </c>
      <c r="F74" s="184" t="s">
        <v>888</v>
      </c>
      <c r="G74" s="20" t="s">
        <v>889</v>
      </c>
      <c r="H74" s="20" t="s">
        <v>890</v>
      </c>
      <c r="I74" s="20" t="s">
        <v>891</v>
      </c>
      <c r="J74" s="20" t="s">
        <v>94</v>
      </c>
      <c r="K74" s="20" t="s">
        <v>95</v>
      </c>
      <c r="L74" s="20" t="s">
        <v>892</v>
      </c>
      <c r="M74" s="20" t="s">
        <v>893</v>
      </c>
      <c r="N74" s="20" t="s">
        <v>385</v>
      </c>
      <c r="O74" s="20" t="s">
        <v>134</v>
      </c>
      <c r="P74" s="20" t="s">
        <v>327</v>
      </c>
      <c r="Q74" s="20" t="s">
        <v>617</v>
      </c>
      <c r="R74" s="20">
        <v>1</v>
      </c>
      <c r="S74" s="20" t="s">
        <v>847</v>
      </c>
      <c r="T74" s="20" t="s">
        <v>59</v>
      </c>
      <c r="U74" s="20" t="s">
        <v>848</v>
      </c>
      <c r="V74" s="20" t="s">
        <v>894</v>
      </c>
      <c r="W74" s="20" t="s">
        <v>617</v>
      </c>
      <c r="X74" s="20" t="s">
        <v>201</v>
      </c>
      <c r="Y74" s="20"/>
      <c r="Z74" s="20" t="s">
        <v>61</v>
      </c>
      <c r="AA74" s="20" t="s">
        <v>201</v>
      </c>
      <c r="AB74" s="20"/>
      <c r="AC74" s="20"/>
      <c r="AD74" s="20"/>
      <c r="AE74" s="97"/>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row>
    <row r="75" spans="1:121" s="123" customFormat="1" ht="15.75" customHeight="1">
      <c r="A75" s="16">
        <v>71</v>
      </c>
      <c r="B75" s="191">
        <v>40447</v>
      </c>
      <c r="C75" s="15" t="s">
        <v>334</v>
      </c>
      <c r="D75" s="192" t="s">
        <v>895</v>
      </c>
      <c r="E75" s="16" t="s">
        <v>145</v>
      </c>
      <c r="F75" s="184" t="s">
        <v>896</v>
      </c>
      <c r="G75" s="293" t="s">
        <v>897</v>
      </c>
      <c r="H75" s="20" t="s">
        <v>898</v>
      </c>
      <c r="I75" s="20" t="s">
        <v>899</v>
      </c>
      <c r="J75" s="20" t="s">
        <v>900</v>
      </c>
      <c r="K75" s="20" t="s">
        <v>66</v>
      </c>
      <c r="L75" s="20" t="s">
        <v>901</v>
      </c>
      <c r="M75" s="20" t="s">
        <v>902</v>
      </c>
      <c r="N75" s="20" t="s">
        <v>903</v>
      </c>
      <c r="O75" s="20" t="s">
        <v>134</v>
      </c>
      <c r="P75" s="20" t="s">
        <v>904</v>
      </c>
      <c r="Q75" s="20" t="s">
        <v>617</v>
      </c>
      <c r="R75" s="20">
        <v>1</v>
      </c>
      <c r="S75" s="20">
        <v>33</v>
      </c>
      <c r="T75" s="20" t="s">
        <v>59</v>
      </c>
      <c r="U75" s="20" t="s">
        <v>848</v>
      </c>
      <c r="V75" s="20" t="s">
        <v>67</v>
      </c>
      <c r="W75" s="20" t="s">
        <v>81</v>
      </c>
      <c r="X75" s="20" t="s">
        <v>905</v>
      </c>
      <c r="Y75" s="20"/>
      <c r="Z75" s="20" t="s">
        <v>61</v>
      </c>
      <c r="AA75" s="20"/>
      <c r="AB75" s="20"/>
      <c r="AC75" s="20"/>
      <c r="AD75" s="20"/>
      <c r="AE75" s="97"/>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row>
    <row r="76" spans="1:121" s="123" customFormat="1" ht="15.75" customHeight="1">
      <c r="A76" s="16">
        <v>72</v>
      </c>
      <c r="B76" s="188">
        <v>43740</v>
      </c>
      <c r="C76" s="15" t="s">
        <v>35</v>
      </c>
      <c r="D76" s="16" t="s">
        <v>906</v>
      </c>
      <c r="E76" s="16" t="s">
        <v>59</v>
      </c>
      <c r="F76" s="184" t="s">
        <v>907</v>
      </c>
      <c r="G76" s="20" t="s">
        <v>908</v>
      </c>
      <c r="H76" s="20" t="s">
        <v>909</v>
      </c>
      <c r="I76" s="20" t="s">
        <v>910</v>
      </c>
      <c r="J76" s="20" t="s">
        <v>900</v>
      </c>
      <c r="K76" s="20" t="s">
        <v>66</v>
      </c>
      <c r="L76" s="20" t="s">
        <v>901</v>
      </c>
      <c r="M76" s="20" t="s">
        <v>911</v>
      </c>
      <c r="N76" s="20" t="s">
        <v>903</v>
      </c>
      <c r="O76" s="20" t="s">
        <v>134</v>
      </c>
      <c r="P76" s="20" t="s">
        <v>904</v>
      </c>
      <c r="Q76" s="20" t="s">
        <v>847</v>
      </c>
      <c r="R76" s="20">
        <v>1</v>
      </c>
      <c r="S76" s="20" t="s">
        <v>847</v>
      </c>
      <c r="T76" s="20" t="s">
        <v>59</v>
      </c>
      <c r="U76" s="20" t="s">
        <v>848</v>
      </c>
      <c r="V76" s="20" t="s">
        <v>67</v>
      </c>
      <c r="W76" s="20" t="s">
        <v>44</v>
      </c>
      <c r="X76" s="20" t="s">
        <v>905</v>
      </c>
      <c r="Y76" s="20"/>
      <c r="Z76" s="20" t="s">
        <v>61</v>
      </c>
      <c r="AA76" s="20" t="s">
        <v>201</v>
      </c>
      <c r="AB76" s="20"/>
      <c r="AC76" s="20"/>
      <c r="AD76" s="20"/>
      <c r="AE76" s="97"/>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row>
    <row r="77" spans="1:121" s="123" customFormat="1" ht="15.75" customHeight="1">
      <c r="A77" s="16">
        <v>73</v>
      </c>
      <c r="B77" s="16" t="s">
        <v>912</v>
      </c>
      <c r="C77" s="15" t="s">
        <v>35</v>
      </c>
      <c r="D77" s="193" t="s">
        <v>913</v>
      </c>
      <c r="E77" s="16" t="s">
        <v>59</v>
      </c>
      <c r="F77" s="184" t="s">
        <v>914</v>
      </c>
      <c r="G77" s="20" t="s">
        <v>847</v>
      </c>
      <c r="H77" s="20" t="s">
        <v>915</v>
      </c>
      <c r="I77" s="20" t="s">
        <v>916</v>
      </c>
      <c r="J77" s="20" t="s">
        <v>917</v>
      </c>
      <c r="K77" s="20" t="s">
        <v>336</v>
      </c>
      <c r="L77" s="20" t="s">
        <v>918</v>
      </c>
      <c r="M77" s="20" t="s">
        <v>919</v>
      </c>
      <c r="N77" s="20" t="s">
        <v>385</v>
      </c>
      <c r="O77" s="20" t="s">
        <v>134</v>
      </c>
      <c r="P77" s="20" t="s">
        <v>904</v>
      </c>
      <c r="Q77" s="20" t="s">
        <v>617</v>
      </c>
      <c r="R77" s="20">
        <v>1</v>
      </c>
      <c r="S77" s="20" t="s">
        <v>847</v>
      </c>
      <c r="T77" s="20" t="s">
        <v>59</v>
      </c>
      <c r="U77" s="20" t="s">
        <v>920</v>
      </c>
      <c r="V77" s="20" t="s">
        <v>921</v>
      </c>
      <c r="W77" s="20" t="s">
        <v>617</v>
      </c>
      <c r="X77" s="20" t="s">
        <v>201</v>
      </c>
      <c r="Y77" s="20"/>
      <c r="Z77" s="20" t="s">
        <v>61</v>
      </c>
      <c r="AA77" s="20"/>
      <c r="AB77" s="20"/>
      <c r="AC77" s="20"/>
      <c r="AD77" s="20"/>
      <c r="AE77" s="97"/>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c r="CC77" s="6"/>
      <c r="CD77" s="6"/>
      <c r="CE77" s="6"/>
      <c r="CF77" s="6"/>
      <c r="CG77" s="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row>
    <row r="78" spans="1:121" s="123" customFormat="1" ht="15.75" customHeight="1">
      <c r="A78" s="16">
        <v>74</v>
      </c>
      <c r="B78" s="191">
        <v>43748</v>
      </c>
      <c r="C78" s="15" t="s">
        <v>35</v>
      </c>
      <c r="D78" s="193" t="s">
        <v>713</v>
      </c>
      <c r="E78" s="16" t="s">
        <v>59</v>
      </c>
      <c r="F78" s="184" t="s">
        <v>922</v>
      </c>
      <c r="G78" s="20" t="s">
        <v>847</v>
      </c>
      <c r="H78" s="20" t="s">
        <v>923</v>
      </c>
      <c r="I78" s="20" t="s">
        <v>924</v>
      </c>
      <c r="J78" s="20" t="s">
        <v>925</v>
      </c>
      <c r="K78" s="20" t="s">
        <v>926</v>
      </c>
      <c r="L78" s="20" t="s">
        <v>927</v>
      </c>
      <c r="M78" s="20" t="s">
        <v>928</v>
      </c>
      <c r="N78" s="20" t="s">
        <v>929</v>
      </c>
      <c r="O78" s="20" t="s">
        <v>175</v>
      </c>
      <c r="P78" s="20" t="s">
        <v>904</v>
      </c>
      <c r="Q78" s="20" t="s">
        <v>617</v>
      </c>
      <c r="R78" s="20">
        <v>1</v>
      </c>
      <c r="S78" s="20">
        <v>51</v>
      </c>
      <c r="T78" s="20" t="s">
        <v>59</v>
      </c>
      <c r="U78" s="20" t="s">
        <v>930</v>
      </c>
      <c r="V78" s="20" t="s">
        <v>95</v>
      </c>
      <c r="W78" s="20" t="s">
        <v>617</v>
      </c>
      <c r="X78" s="20" t="s">
        <v>201</v>
      </c>
      <c r="Y78" s="20"/>
      <c r="Z78" s="20" t="s">
        <v>61</v>
      </c>
      <c r="AA78" s="20" t="s">
        <v>201</v>
      </c>
      <c r="AB78" s="20"/>
      <c r="AC78" s="20"/>
      <c r="AD78" s="20"/>
      <c r="AE78" s="97"/>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c r="BP78" s="6"/>
      <c r="BQ78" s="6"/>
      <c r="BR78" s="6"/>
      <c r="BS78" s="6"/>
      <c r="BT78" s="6"/>
      <c r="BU78" s="6"/>
      <c r="BV78" s="6"/>
      <c r="BW78" s="6"/>
      <c r="BX78" s="6"/>
      <c r="BY78" s="6"/>
      <c r="BZ78" s="6"/>
      <c r="CA78" s="6"/>
      <c r="CB78" s="6"/>
      <c r="CC78" s="6"/>
      <c r="CD78" s="6"/>
      <c r="CE78" s="6"/>
      <c r="CF78" s="6"/>
      <c r="CG78" s="6"/>
      <c r="CH78" s="6"/>
      <c r="CI78" s="6"/>
      <c r="CJ78" s="6"/>
      <c r="CK78" s="6"/>
      <c r="CL78" s="6"/>
      <c r="CM78" s="6"/>
      <c r="CN78" s="6"/>
      <c r="CO78" s="6"/>
      <c r="CP78" s="6"/>
      <c r="CQ78" s="6"/>
      <c r="CR78" s="6"/>
      <c r="CS78" s="6"/>
      <c r="CT78" s="6"/>
      <c r="CU78" s="6"/>
      <c r="CV78" s="6"/>
      <c r="CW78" s="6"/>
      <c r="CX78" s="6"/>
      <c r="CY78" s="6"/>
      <c r="CZ78" s="6"/>
      <c r="DA78" s="6"/>
      <c r="DB78" s="6"/>
      <c r="DC78" s="6"/>
      <c r="DD78" s="6"/>
      <c r="DE78" s="6"/>
      <c r="DF78" s="6"/>
      <c r="DG78" s="6"/>
      <c r="DH78" s="6"/>
      <c r="DI78" s="6"/>
      <c r="DJ78" s="6"/>
      <c r="DK78" s="6"/>
      <c r="DL78" s="6"/>
      <c r="DM78" s="6"/>
      <c r="DN78" s="6"/>
      <c r="DO78" s="6"/>
      <c r="DP78" s="6"/>
      <c r="DQ78" s="6"/>
    </row>
    <row r="79" spans="1:121" s="123" customFormat="1" ht="15.75" customHeight="1">
      <c r="A79" s="16">
        <v>75</v>
      </c>
      <c r="B79" s="191">
        <v>43748</v>
      </c>
      <c r="C79" s="15" t="s">
        <v>334</v>
      </c>
      <c r="D79" s="194" t="s">
        <v>931</v>
      </c>
      <c r="E79" s="16" t="s">
        <v>59</v>
      </c>
      <c r="F79" s="184" t="s">
        <v>932</v>
      </c>
      <c r="G79" s="20" t="s">
        <v>847</v>
      </c>
      <c r="H79" s="20" t="s">
        <v>933</v>
      </c>
      <c r="I79" s="20"/>
      <c r="J79" s="20" t="s">
        <v>934</v>
      </c>
      <c r="K79" s="20" t="s">
        <v>129</v>
      </c>
      <c r="L79" s="20" t="s">
        <v>935</v>
      </c>
      <c r="M79" s="20" t="s">
        <v>936</v>
      </c>
      <c r="N79" s="20" t="s">
        <v>937</v>
      </c>
      <c r="O79" s="20" t="s">
        <v>55</v>
      </c>
      <c r="P79" s="20" t="s">
        <v>98</v>
      </c>
      <c r="Q79" s="20" t="s">
        <v>617</v>
      </c>
      <c r="R79" s="20">
        <v>2</v>
      </c>
      <c r="S79" s="20" t="s">
        <v>938</v>
      </c>
      <c r="T79" s="20" t="s">
        <v>162</v>
      </c>
      <c r="U79" s="20" t="s">
        <v>930</v>
      </c>
      <c r="V79" s="20" t="s">
        <v>939</v>
      </c>
      <c r="W79" s="20" t="s">
        <v>617</v>
      </c>
      <c r="X79" s="20" t="s">
        <v>201</v>
      </c>
      <c r="Y79" s="20"/>
      <c r="Z79" s="20" t="s">
        <v>61</v>
      </c>
      <c r="AA79" s="20"/>
      <c r="AB79" s="20"/>
      <c r="AC79" s="20"/>
      <c r="AD79" s="20"/>
      <c r="AE79" s="97"/>
      <c r="AF79" s="6"/>
      <c r="AG79" s="6"/>
      <c r="AH79" s="6"/>
      <c r="AI79" s="6"/>
      <c r="AJ79" s="6"/>
      <c r="AK79" s="6"/>
      <c r="AL79" s="6"/>
      <c r="AM79" s="6"/>
      <c r="AN79" s="6"/>
      <c r="AO79" s="6"/>
      <c r="AP79" s="6"/>
      <c r="AQ79" s="6"/>
      <c r="AR79" s="6"/>
      <c r="AS79" s="6"/>
      <c r="AT79" s="6"/>
      <c r="AU79" s="6"/>
      <c r="AV79" s="6"/>
      <c r="AW79" s="6"/>
      <c r="AX79" s="6"/>
      <c r="AY79" s="6"/>
      <c r="AZ79" s="6"/>
      <c r="BA79" s="6"/>
      <c r="BB79" s="6"/>
      <c r="BC79" s="6"/>
      <c r="BD79" s="6"/>
      <c r="BE79" s="6"/>
      <c r="BF79" s="6"/>
      <c r="BG79" s="6"/>
      <c r="BH79" s="6"/>
      <c r="BI79" s="6"/>
      <c r="BJ79" s="6"/>
      <c r="BK79" s="6"/>
      <c r="BL79" s="6"/>
      <c r="BM79" s="6"/>
      <c r="BN79" s="6"/>
      <c r="BO79" s="6"/>
      <c r="BP79" s="6"/>
      <c r="BQ79" s="6"/>
      <c r="BR79" s="6"/>
      <c r="BS79" s="6"/>
      <c r="BT79" s="6"/>
      <c r="BU79" s="6"/>
      <c r="BV79" s="6"/>
      <c r="BW79" s="6"/>
      <c r="BX79" s="6"/>
      <c r="BY79" s="6"/>
      <c r="BZ79" s="6"/>
      <c r="CA79" s="6"/>
      <c r="CB79" s="6"/>
      <c r="CC79" s="6"/>
      <c r="CD79" s="6"/>
      <c r="CE79" s="6"/>
      <c r="CF79" s="6"/>
      <c r="CG79" s="6"/>
      <c r="CH79" s="6"/>
      <c r="CI79" s="6"/>
      <c r="CJ79" s="6"/>
      <c r="CK79" s="6"/>
      <c r="CL79" s="6"/>
      <c r="CM79" s="6"/>
      <c r="CN79" s="6"/>
      <c r="CO79" s="6"/>
      <c r="CP79" s="6"/>
      <c r="CQ79" s="6"/>
      <c r="CR79" s="6"/>
      <c r="CS79" s="6"/>
      <c r="CT79" s="6"/>
      <c r="CU79" s="6"/>
      <c r="CV79" s="6"/>
      <c r="CW79" s="6"/>
      <c r="CX79" s="6"/>
      <c r="CY79" s="6"/>
      <c r="CZ79" s="6"/>
      <c r="DA79" s="6"/>
      <c r="DB79" s="6"/>
      <c r="DC79" s="6"/>
      <c r="DD79" s="6"/>
      <c r="DE79" s="6"/>
      <c r="DF79" s="6"/>
      <c r="DG79" s="6"/>
      <c r="DH79" s="6"/>
      <c r="DI79" s="6"/>
      <c r="DJ79" s="6"/>
      <c r="DK79" s="6"/>
      <c r="DL79" s="6"/>
      <c r="DM79" s="6"/>
      <c r="DN79" s="6"/>
      <c r="DO79" s="6"/>
      <c r="DP79" s="6"/>
      <c r="DQ79" s="6"/>
    </row>
    <row r="80" spans="1:121" s="123" customFormat="1" ht="15.75" customHeight="1">
      <c r="A80" s="16">
        <v>76</v>
      </c>
      <c r="B80" s="16" t="s">
        <v>940</v>
      </c>
      <c r="C80" s="15" t="s">
        <v>63</v>
      </c>
      <c r="D80" s="16" t="s">
        <v>45</v>
      </c>
      <c r="E80" s="16" t="s">
        <v>145</v>
      </c>
      <c r="F80" s="184" t="s">
        <v>941</v>
      </c>
      <c r="G80" s="20" t="s">
        <v>889</v>
      </c>
      <c r="H80" s="20" t="s">
        <v>942</v>
      </c>
      <c r="I80" s="20" t="s">
        <v>943</v>
      </c>
      <c r="J80" s="20" t="s">
        <v>847</v>
      </c>
      <c r="K80" s="20" t="s">
        <v>66</v>
      </c>
      <c r="L80" s="20" t="s">
        <v>944</v>
      </c>
      <c r="M80" s="20" t="s">
        <v>945</v>
      </c>
      <c r="N80" s="20" t="s">
        <v>946</v>
      </c>
      <c r="O80" s="20" t="s">
        <v>134</v>
      </c>
      <c r="P80" s="20" t="s">
        <v>947</v>
      </c>
      <c r="Q80" s="20" t="s">
        <v>617</v>
      </c>
      <c r="R80" s="20">
        <v>1</v>
      </c>
      <c r="S80" s="20" t="s">
        <v>847</v>
      </c>
      <c r="T80" s="20" t="s">
        <v>162</v>
      </c>
      <c r="U80" s="20" t="s">
        <v>930</v>
      </c>
      <c r="V80" s="20" t="s">
        <v>67</v>
      </c>
      <c r="W80" s="20" t="s">
        <v>617</v>
      </c>
      <c r="X80" s="20" t="s">
        <v>839</v>
      </c>
      <c r="Y80" s="20"/>
      <c r="Z80" s="20" t="s">
        <v>61</v>
      </c>
      <c r="AA80" s="20"/>
      <c r="AB80" s="20"/>
      <c r="AC80" s="20"/>
      <c r="AD80" s="20"/>
      <c r="AE80" s="97"/>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c r="CG80" s="6"/>
      <c r="CH80" s="6"/>
      <c r="CI80" s="6"/>
      <c r="CJ80" s="6"/>
      <c r="CK80" s="6"/>
      <c r="CL80" s="6"/>
      <c r="CM80" s="6"/>
      <c r="CN80" s="6"/>
      <c r="CO80" s="6"/>
      <c r="CP80" s="6"/>
      <c r="CQ80" s="6"/>
      <c r="CR80" s="6"/>
      <c r="CS80" s="6"/>
      <c r="CT80" s="6"/>
      <c r="CU80" s="6"/>
      <c r="CV80" s="6"/>
      <c r="CW80" s="6"/>
      <c r="CX80" s="6"/>
      <c r="CY80" s="6"/>
      <c r="CZ80" s="6"/>
      <c r="DA80" s="6"/>
      <c r="DB80" s="6"/>
      <c r="DC80" s="6"/>
      <c r="DD80" s="6"/>
      <c r="DE80" s="6"/>
      <c r="DF80" s="6"/>
      <c r="DG80" s="6"/>
      <c r="DH80" s="6"/>
      <c r="DI80" s="6"/>
      <c r="DJ80" s="6"/>
      <c r="DK80" s="6"/>
      <c r="DL80" s="6"/>
      <c r="DM80" s="6"/>
      <c r="DN80" s="6"/>
      <c r="DO80" s="6"/>
      <c r="DP80" s="6"/>
      <c r="DQ80" s="6"/>
    </row>
    <row r="81" spans="1:121" s="123" customFormat="1" ht="15.75" customHeight="1">
      <c r="A81" s="16">
        <v>77</v>
      </c>
      <c r="B81" s="188">
        <v>43762</v>
      </c>
      <c r="C81" s="15" t="s">
        <v>35</v>
      </c>
      <c r="D81" s="16" t="s">
        <v>45</v>
      </c>
      <c r="E81" s="16" t="s">
        <v>37</v>
      </c>
      <c r="F81" s="184" t="s">
        <v>948</v>
      </c>
      <c r="G81" s="20" t="s">
        <v>847</v>
      </c>
      <c r="H81" s="20" t="s">
        <v>949</v>
      </c>
      <c r="I81" s="20" t="s">
        <v>950</v>
      </c>
      <c r="J81" s="20" t="s">
        <v>900</v>
      </c>
      <c r="K81" s="20" t="s">
        <v>66</v>
      </c>
      <c r="L81" s="20" t="s">
        <v>951</v>
      </c>
      <c r="M81" s="20" t="s">
        <v>952</v>
      </c>
      <c r="N81" s="20" t="s">
        <v>953</v>
      </c>
      <c r="O81" s="20" t="s">
        <v>134</v>
      </c>
      <c r="P81" s="20" t="s">
        <v>954</v>
      </c>
      <c r="Q81" s="20" t="s">
        <v>198</v>
      </c>
      <c r="R81" s="20">
        <v>27</v>
      </c>
      <c r="S81" s="20" t="s">
        <v>847</v>
      </c>
      <c r="T81" s="20" t="s">
        <v>59</v>
      </c>
      <c r="U81" s="20" t="s">
        <v>955</v>
      </c>
      <c r="V81" s="20" t="s">
        <v>67</v>
      </c>
      <c r="W81" s="20" t="s">
        <v>617</v>
      </c>
      <c r="X81" s="20" t="s">
        <v>839</v>
      </c>
      <c r="Y81" s="20"/>
      <c r="Z81" s="20" t="s">
        <v>61</v>
      </c>
      <c r="AA81" s="20"/>
      <c r="AB81" s="20"/>
      <c r="AC81" s="20"/>
      <c r="AD81" s="20"/>
      <c r="AE81" s="97"/>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row>
    <row r="82" spans="1:121" s="123" customFormat="1" ht="15.75" customHeight="1">
      <c r="A82" s="16">
        <v>78</v>
      </c>
      <c r="B82" s="16" t="s">
        <v>956</v>
      </c>
      <c r="C82" s="15" t="s">
        <v>63</v>
      </c>
      <c r="D82" s="16" t="s">
        <v>45</v>
      </c>
      <c r="E82" s="16" t="s">
        <v>37</v>
      </c>
      <c r="F82" s="184" t="s">
        <v>957</v>
      </c>
      <c r="G82" s="20" t="s">
        <v>102</v>
      </c>
      <c r="H82" s="20" t="s">
        <v>958</v>
      </c>
      <c r="I82" s="20" t="s">
        <v>959</v>
      </c>
      <c r="J82" s="20" t="s">
        <v>960</v>
      </c>
      <c r="K82" s="20" t="s">
        <v>51</v>
      </c>
      <c r="L82" s="20" t="s">
        <v>961</v>
      </c>
      <c r="M82" s="20" t="s">
        <v>962</v>
      </c>
      <c r="N82" s="20" t="s">
        <v>963</v>
      </c>
      <c r="O82" s="20" t="s">
        <v>150</v>
      </c>
      <c r="P82" s="20" t="s">
        <v>964</v>
      </c>
      <c r="Q82" s="20" t="s">
        <v>617</v>
      </c>
      <c r="R82" s="20">
        <v>4</v>
      </c>
      <c r="S82" s="20" t="s">
        <v>938</v>
      </c>
      <c r="T82" s="20" t="s">
        <v>59</v>
      </c>
      <c r="U82" s="20" t="s">
        <v>930</v>
      </c>
      <c r="V82" s="20" t="s">
        <v>149</v>
      </c>
      <c r="W82" s="20" t="s">
        <v>617</v>
      </c>
      <c r="X82" s="20" t="s">
        <v>965</v>
      </c>
      <c r="Y82" s="20" t="s">
        <v>201</v>
      </c>
      <c r="Z82" s="20" t="s">
        <v>61</v>
      </c>
      <c r="AA82" s="20" t="s">
        <v>966</v>
      </c>
      <c r="AB82" s="20"/>
      <c r="AC82" s="20"/>
      <c r="AD82" s="20"/>
      <c r="AE82" s="97"/>
      <c r="AF82" s="6"/>
      <c r="AG82" s="6"/>
      <c r="AH82" s="6"/>
      <c r="AI82" s="6"/>
      <c r="AJ82" s="6"/>
      <c r="AK82" s="6"/>
      <c r="AL82" s="6"/>
      <c r="AM82" s="6"/>
      <c r="AN82" s="6"/>
      <c r="AO82" s="6"/>
      <c r="AP82" s="6"/>
      <c r="AQ82" s="6"/>
      <c r="AR82" s="6"/>
      <c r="AS82" s="6"/>
      <c r="AT82" s="6"/>
      <c r="AU82" s="6"/>
      <c r="AV82" s="6"/>
      <c r="AW82" s="6"/>
      <c r="AX82" s="6"/>
      <c r="AY82" s="6"/>
      <c r="AZ82" s="6"/>
      <c r="BA82" s="6"/>
      <c r="BB82" s="6"/>
      <c r="BC82" s="6"/>
      <c r="BD82" s="6"/>
      <c r="BE82" s="6"/>
      <c r="BF82" s="6"/>
      <c r="BG82" s="6"/>
      <c r="BH82" s="6"/>
      <c r="BI82" s="6"/>
      <c r="BJ82" s="6"/>
      <c r="BK82" s="6"/>
      <c r="BL82" s="6"/>
      <c r="BM82" s="6"/>
      <c r="BN82" s="6"/>
      <c r="BO82" s="6"/>
      <c r="BP82" s="6"/>
      <c r="BQ82" s="6"/>
      <c r="BR82" s="6"/>
      <c r="BS82" s="6"/>
      <c r="BT82" s="6"/>
      <c r="BU82" s="6"/>
      <c r="BV82" s="6"/>
      <c r="BW82" s="6"/>
      <c r="BX82" s="6"/>
      <c r="BY82" s="6"/>
      <c r="BZ82" s="6"/>
      <c r="CA82" s="6"/>
      <c r="CB82" s="6"/>
      <c r="CC82" s="6"/>
      <c r="CD82" s="6"/>
      <c r="CE82" s="6"/>
      <c r="CF82" s="6"/>
      <c r="CG82" s="6"/>
      <c r="CH82" s="6"/>
      <c r="CI82" s="6"/>
      <c r="CJ82" s="6"/>
      <c r="CK82" s="6"/>
      <c r="CL82" s="6"/>
      <c r="CM82" s="6"/>
      <c r="CN82" s="6"/>
      <c r="CO82" s="6"/>
      <c r="CP82" s="6"/>
      <c r="CQ82" s="6"/>
      <c r="CR82" s="6"/>
      <c r="CS82" s="6"/>
      <c r="CT82" s="6"/>
      <c r="CU82" s="6"/>
      <c r="CV82" s="6"/>
      <c r="CW82" s="6"/>
      <c r="CX82" s="6"/>
      <c r="CY82" s="6"/>
      <c r="CZ82" s="6"/>
      <c r="DA82" s="6"/>
      <c r="DB82" s="6"/>
      <c r="DC82" s="6"/>
      <c r="DD82" s="6"/>
      <c r="DE82" s="6"/>
      <c r="DF82" s="6"/>
      <c r="DG82" s="6"/>
      <c r="DH82" s="6"/>
      <c r="DI82" s="6"/>
      <c r="DJ82" s="6"/>
      <c r="DK82" s="6"/>
      <c r="DL82" s="6"/>
      <c r="DM82" s="6"/>
      <c r="DN82" s="6"/>
      <c r="DO82" s="6"/>
      <c r="DP82" s="6"/>
      <c r="DQ82" s="6"/>
    </row>
    <row r="83" spans="1:121" s="123" customFormat="1" ht="15.75" customHeight="1">
      <c r="A83" s="16">
        <v>79</v>
      </c>
      <c r="B83" s="16" t="s">
        <v>967</v>
      </c>
      <c r="C83" s="15" t="s">
        <v>63</v>
      </c>
      <c r="D83" s="16" t="s">
        <v>45</v>
      </c>
      <c r="E83" s="16" t="s">
        <v>37</v>
      </c>
      <c r="F83" s="184" t="s">
        <v>968</v>
      </c>
      <c r="G83" s="20" t="s">
        <v>889</v>
      </c>
      <c r="H83" s="20" t="s">
        <v>969</v>
      </c>
      <c r="I83" s="20" t="s">
        <v>970</v>
      </c>
      <c r="J83" s="20" t="s">
        <v>394</v>
      </c>
      <c r="K83" s="20" t="s">
        <v>113</v>
      </c>
      <c r="L83" s="20" t="s">
        <v>971</v>
      </c>
      <c r="M83" s="20" t="s">
        <v>972</v>
      </c>
      <c r="N83" s="20" t="s">
        <v>533</v>
      </c>
      <c r="O83" s="20" t="s">
        <v>150</v>
      </c>
      <c r="P83" s="20" t="s">
        <v>195</v>
      </c>
      <c r="Q83" s="20" t="s">
        <v>617</v>
      </c>
      <c r="R83" s="20">
        <v>6</v>
      </c>
      <c r="S83" s="20" t="s">
        <v>847</v>
      </c>
      <c r="T83" s="20" t="s">
        <v>973</v>
      </c>
      <c r="U83" s="20" t="s">
        <v>974</v>
      </c>
      <c r="V83" s="20" t="s">
        <v>975</v>
      </c>
      <c r="W83" s="20" t="s">
        <v>617</v>
      </c>
      <c r="X83" s="20" t="s">
        <v>201</v>
      </c>
      <c r="Y83" s="20" t="s">
        <v>976</v>
      </c>
      <c r="Z83" s="20" t="s">
        <v>61</v>
      </c>
      <c r="AA83" s="20" t="s">
        <v>201</v>
      </c>
      <c r="AB83" s="20"/>
      <c r="AC83" s="20"/>
      <c r="AD83" s="20"/>
      <c r="AE83" s="97"/>
      <c r="AF83" s="6"/>
      <c r="AG83" s="6"/>
      <c r="AH83" s="6"/>
      <c r="AI83" s="6"/>
      <c r="AJ83" s="6"/>
      <c r="AK83" s="6"/>
      <c r="AL83" s="6"/>
      <c r="AM83" s="6"/>
      <c r="AN83" s="6"/>
      <c r="AO83" s="6"/>
      <c r="AP83" s="6"/>
      <c r="AQ83" s="6"/>
      <c r="AR83" s="6"/>
      <c r="AS83" s="6"/>
      <c r="AT83" s="6"/>
      <c r="AU83" s="6"/>
      <c r="AV83" s="6"/>
      <c r="AW83" s="6"/>
      <c r="AX83" s="6"/>
      <c r="AY83" s="6"/>
      <c r="AZ83" s="6"/>
      <c r="BA83" s="6"/>
      <c r="BB83" s="6"/>
      <c r="BC83" s="6"/>
      <c r="BD83" s="6"/>
      <c r="BE83" s="6"/>
      <c r="BF83" s="6"/>
      <c r="BG83" s="6"/>
      <c r="BH83" s="6"/>
      <c r="BI83" s="6"/>
      <c r="BJ83" s="6"/>
      <c r="BK83" s="6"/>
      <c r="BL83" s="6"/>
      <c r="BM83" s="6"/>
      <c r="BN83" s="6"/>
      <c r="BO83" s="6"/>
      <c r="BP83" s="6"/>
      <c r="BQ83" s="6"/>
      <c r="BR83" s="6"/>
      <c r="BS83" s="6"/>
      <c r="BT83" s="6"/>
      <c r="BU83" s="6"/>
      <c r="BV83" s="6"/>
      <c r="BW83" s="6"/>
      <c r="BX83" s="6"/>
      <c r="BY83" s="6"/>
      <c r="BZ83" s="6"/>
      <c r="CA83" s="6"/>
      <c r="CB83" s="6"/>
      <c r="CC83" s="6"/>
      <c r="CD83" s="6"/>
      <c r="CE83" s="6"/>
      <c r="CF83" s="6"/>
      <c r="CG83" s="6"/>
      <c r="CH83" s="6"/>
      <c r="CI83" s="6"/>
      <c r="CJ83" s="6"/>
      <c r="CK83" s="6"/>
      <c r="CL83" s="6"/>
      <c r="CM83" s="6"/>
      <c r="CN83" s="6"/>
      <c r="CO83" s="6"/>
      <c r="CP83" s="6"/>
      <c r="CQ83" s="6"/>
      <c r="CR83" s="6"/>
      <c r="CS83" s="6"/>
      <c r="CT83" s="6"/>
      <c r="CU83" s="6"/>
      <c r="CV83" s="6"/>
      <c r="CW83" s="6"/>
      <c r="CX83" s="6"/>
      <c r="CY83" s="6"/>
      <c r="CZ83" s="6"/>
      <c r="DA83" s="6"/>
      <c r="DB83" s="6"/>
      <c r="DC83" s="6"/>
      <c r="DD83" s="6"/>
      <c r="DE83" s="6"/>
      <c r="DF83" s="6"/>
      <c r="DG83" s="6"/>
      <c r="DH83" s="6"/>
      <c r="DI83" s="6"/>
      <c r="DJ83" s="6"/>
      <c r="DK83" s="6"/>
      <c r="DL83" s="6"/>
      <c r="DM83" s="6"/>
      <c r="DN83" s="6"/>
      <c r="DO83" s="6"/>
      <c r="DP83" s="6"/>
      <c r="DQ83" s="6"/>
    </row>
    <row r="84" spans="1:121" s="123" customFormat="1" ht="15.75" customHeight="1">
      <c r="A84" s="16">
        <v>80</v>
      </c>
      <c r="B84" s="16" t="s">
        <v>977</v>
      </c>
      <c r="C84" s="15" t="s">
        <v>63</v>
      </c>
      <c r="D84" s="16" t="s">
        <v>45</v>
      </c>
      <c r="E84" s="16" t="s">
        <v>37</v>
      </c>
      <c r="F84" s="184" t="s">
        <v>978</v>
      </c>
      <c r="G84" s="20" t="s">
        <v>889</v>
      </c>
      <c r="H84" s="20" t="s">
        <v>979</v>
      </c>
      <c r="I84" s="20" t="s">
        <v>980</v>
      </c>
      <c r="J84" s="20" t="s">
        <v>278</v>
      </c>
      <c r="K84" s="20" t="s">
        <v>129</v>
      </c>
      <c r="L84" s="20" t="s">
        <v>981</v>
      </c>
      <c r="M84" s="20" t="s">
        <v>982</v>
      </c>
      <c r="N84" s="20" t="s">
        <v>983</v>
      </c>
      <c r="O84" s="20" t="s">
        <v>55</v>
      </c>
      <c r="P84" s="20" t="s">
        <v>145</v>
      </c>
      <c r="Q84" s="20" t="s">
        <v>617</v>
      </c>
      <c r="R84" s="20">
        <v>1</v>
      </c>
      <c r="S84" s="20" t="s">
        <v>847</v>
      </c>
      <c r="T84" s="20" t="s">
        <v>162</v>
      </c>
      <c r="U84" s="20" t="s">
        <v>930</v>
      </c>
      <c r="V84" s="20" t="s">
        <v>939</v>
      </c>
      <c r="W84" s="20" t="s">
        <v>617</v>
      </c>
      <c r="X84" s="20" t="s">
        <v>839</v>
      </c>
      <c r="Y84" s="20"/>
      <c r="Z84" s="20" t="s">
        <v>61</v>
      </c>
      <c r="AA84" s="20"/>
      <c r="AB84" s="20"/>
      <c r="AC84" s="20"/>
      <c r="AD84" s="20"/>
      <c r="AE84" s="97"/>
      <c r="AF84" s="6"/>
      <c r="AG84" s="6"/>
      <c r="AH84" s="6"/>
      <c r="AI84" s="6"/>
      <c r="AJ84" s="6"/>
      <c r="AK84" s="6"/>
      <c r="AL84" s="6"/>
      <c r="AM84" s="6"/>
      <c r="AN84" s="6"/>
      <c r="AO84" s="6"/>
      <c r="AP84" s="6"/>
      <c r="AQ84" s="6"/>
      <c r="AR84" s="6"/>
      <c r="AS84" s="6"/>
      <c r="AT84" s="6"/>
      <c r="AU84" s="6"/>
      <c r="AV84" s="6"/>
      <c r="AW84" s="6"/>
      <c r="AX84" s="6"/>
      <c r="AY84" s="6"/>
      <c r="AZ84" s="6"/>
      <c r="BA84" s="6"/>
      <c r="BB84" s="6"/>
      <c r="BC84" s="6"/>
      <c r="BD84" s="6"/>
      <c r="BE84" s="6"/>
      <c r="BF84" s="6"/>
      <c r="BG84" s="6"/>
      <c r="BH84" s="6"/>
      <c r="BI84" s="6"/>
      <c r="BJ84" s="6"/>
      <c r="BK84" s="6"/>
      <c r="BL84" s="6"/>
      <c r="BM84" s="6"/>
      <c r="BN84" s="6"/>
      <c r="BO84" s="6"/>
      <c r="BP84" s="6"/>
      <c r="BQ84" s="6"/>
      <c r="BR84" s="6"/>
      <c r="BS84" s="6"/>
      <c r="BT84" s="6"/>
      <c r="BU84" s="6"/>
      <c r="BV84" s="6"/>
      <c r="BW84" s="6"/>
      <c r="BX84" s="6"/>
      <c r="BY84" s="6"/>
      <c r="BZ84" s="6"/>
      <c r="CA84" s="6"/>
      <c r="CB84" s="6"/>
      <c r="CC84" s="6"/>
      <c r="CD84" s="6"/>
      <c r="CE84" s="6"/>
      <c r="CF84" s="6"/>
      <c r="CG84" s="6"/>
      <c r="CH84" s="6"/>
      <c r="CI84" s="6"/>
      <c r="CJ84" s="6"/>
      <c r="CK84" s="6"/>
      <c r="CL84" s="6"/>
      <c r="CM84" s="6"/>
      <c r="CN84" s="6"/>
      <c r="CO84" s="6"/>
      <c r="CP84" s="6"/>
      <c r="CQ84" s="6"/>
      <c r="CR84" s="6"/>
      <c r="CS84" s="6"/>
      <c r="CT84" s="6"/>
      <c r="CU84" s="6"/>
      <c r="CV84" s="6"/>
      <c r="CW84" s="6"/>
      <c r="CX84" s="6"/>
      <c r="CY84" s="6"/>
      <c r="CZ84" s="6"/>
      <c r="DA84" s="6"/>
      <c r="DB84" s="6"/>
      <c r="DC84" s="6"/>
      <c r="DD84" s="6"/>
      <c r="DE84" s="6"/>
      <c r="DF84" s="6"/>
      <c r="DG84" s="6"/>
      <c r="DH84" s="6"/>
      <c r="DI84" s="6"/>
      <c r="DJ84" s="6"/>
      <c r="DK84" s="6"/>
      <c r="DL84" s="6"/>
      <c r="DM84" s="6"/>
      <c r="DN84" s="6"/>
      <c r="DO84" s="6"/>
      <c r="DP84" s="6"/>
      <c r="DQ84" s="6"/>
    </row>
    <row r="85" spans="1:121" s="123" customFormat="1" ht="15.75" customHeight="1">
      <c r="A85" s="16">
        <v>81</v>
      </c>
      <c r="B85" s="188">
        <v>43839</v>
      </c>
      <c r="C85" s="15" t="s">
        <v>35</v>
      </c>
      <c r="D85" s="16" t="s">
        <v>45</v>
      </c>
      <c r="E85" s="16" t="s">
        <v>37</v>
      </c>
      <c r="F85" s="184" t="s">
        <v>984</v>
      </c>
      <c r="G85" s="16" t="s">
        <v>45</v>
      </c>
      <c r="H85" s="20" t="s">
        <v>985</v>
      </c>
      <c r="I85" s="20" t="s">
        <v>986</v>
      </c>
      <c r="J85" s="20" t="s">
        <v>37</v>
      </c>
      <c r="K85" s="20" t="s">
        <v>37</v>
      </c>
      <c r="L85" s="20" t="s">
        <v>987</v>
      </c>
      <c r="M85" s="20" t="s">
        <v>988</v>
      </c>
      <c r="N85" s="20" t="s">
        <v>37</v>
      </c>
      <c r="O85" s="20" t="s">
        <v>150</v>
      </c>
      <c r="P85" s="20" t="s">
        <v>98</v>
      </c>
      <c r="Q85" s="20" t="s">
        <v>617</v>
      </c>
      <c r="R85" s="20">
        <v>32</v>
      </c>
      <c r="S85" s="20" t="s">
        <v>37</v>
      </c>
      <c r="T85" s="20" t="s">
        <v>37</v>
      </c>
      <c r="U85" s="20" t="s">
        <v>930</v>
      </c>
      <c r="V85" s="20" t="s">
        <v>989</v>
      </c>
      <c r="W85" s="20" t="s">
        <v>81</v>
      </c>
      <c r="X85" s="20" t="s">
        <v>201</v>
      </c>
      <c r="Y85" s="20" t="s">
        <v>976</v>
      </c>
      <c r="Z85" s="20" t="s">
        <v>61</v>
      </c>
      <c r="AA85" s="20" t="s">
        <v>201</v>
      </c>
      <c r="AB85" s="20"/>
      <c r="AC85" s="20"/>
      <c r="AD85" s="20"/>
      <c r="AE85" s="97"/>
      <c r="AF85" s="6"/>
      <c r="AG85" s="6"/>
      <c r="AH85" s="6"/>
      <c r="AI85" s="6"/>
      <c r="AJ85" s="6"/>
      <c r="AK85" s="6"/>
      <c r="AL85" s="6"/>
      <c r="AM85" s="6"/>
      <c r="AN85" s="6"/>
      <c r="AO85" s="6"/>
      <c r="AP85" s="6"/>
      <c r="AQ85" s="6"/>
      <c r="AR85" s="6"/>
      <c r="AS85" s="6"/>
      <c r="AT85" s="6"/>
      <c r="AU85" s="6"/>
      <c r="AV85" s="6"/>
      <c r="AW85" s="6"/>
      <c r="AX85" s="6"/>
      <c r="AY85" s="6"/>
      <c r="AZ85" s="6"/>
      <c r="BA85" s="6"/>
      <c r="BB85" s="6"/>
      <c r="BC85" s="6"/>
      <c r="BD85" s="6"/>
      <c r="BE85" s="6"/>
      <c r="BF85" s="6"/>
      <c r="BG85" s="6"/>
      <c r="BH85" s="6"/>
      <c r="BI85" s="6"/>
      <c r="BJ85" s="6"/>
      <c r="BK85" s="6"/>
      <c r="BL85" s="6"/>
      <c r="BM85" s="6"/>
      <c r="BN85" s="6"/>
      <c r="BO85" s="6"/>
      <c r="BP85" s="6"/>
      <c r="BQ85" s="6"/>
      <c r="BR85" s="6"/>
      <c r="BS85" s="6"/>
      <c r="BT85" s="6"/>
      <c r="BU85" s="6"/>
      <c r="BV85" s="6"/>
      <c r="BW85" s="6"/>
      <c r="BX85" s="6"/>
      <c r="BY85" s="6"/>
      <c r="BZ85" s="6"/>
      <c r="CA85" s="6"/>
      <c r="CB85" s="6"/>
      <c r="CC85" s="6"/>
      <c r="CD85" s="6"/>
      <c r="CE85" s="6"/>
      <c r="CF85" s="6"/>
      <c r="CG85" s="6"/>
      <c r="CH85" s="6"/>
      <c r="CI85" s="6"/>
      <c r="CJ85" s="6"/>
      <c r="CK85" s="6"/>
      <c r="CL85" s="6"/>
      <c r="CM85" s="6"/>
      <c r="CN85" s="6"/>
      <c r="CO85" s="6"/>
      <c r="CP85" s="6"/>
      <c r="CQ85" s="6"/>
      <c r="CR85" s="6"/>
      <c r="CS85" s="6"/>
      <c r="CT85" s="6"/>
      <c r="CU85" s="6"/>
      <c r="CV85" s="6"/>
      <c r="CW85" s="6"/>
      <c r="CX85" s="6"/>
      <c r="CY85" s="6"/>
      <c r="CZ85" s="6"/>
      <c r="DA85" s="6"/>
      <c r="DB85" s="6"/>
      <c r="DC85" s="6"/>
      <c r="DD85" s="6"/>
      <c r="DE85" s="6"/>
      <c r="DF85" s="6"/>
      <c r="DG85" s="6"/>
      <c r="DH85" s="6"/>
      <c r="DI85" s="6"/>
      <c r="DJ85" s="6"/>
      <c r="DK85" s="6"/>
      <c r="DL85" s="6"/>
      <c r="DM85" s="6"/>
      <c r="DN85" s="6"/>
      <c r="DO85" s="6"/>
      <c r="DP85" s="6"/>
      <c r="DQ85" s="6"/>
    </row>
    <row r="86" spans="1:121" s="123" customFormat="1" ht="15.75" customHeight="1">
      <c r="A86" s="16">
        <v>82</v>
      </c>
      <c r="B86" s="188">
        <v>43839</v>
      </c>
      <c r="C86" s="15" t="s">
        <v>63</v>
      </c>
      <c r="D86" s="16" t="s">
        <v>45</v>
      </c>
      <c r="E86" s="16" t="s">
        <v>37</v>
      </c>
      <c r="F86" s="184" t="s">
        <v>990</v>
      </c>
      <c r="G86" s="16" t="s">
        <v>889</v>
      </c>
      <c r="H86" s="196" t="s">
        <v>991</v>
      </c>
      <c r="I86" s="20" t="s">
        <v>992</v>
      </c>
      <c r="J86" s="20" t="s">
        <v>164</v>
      </c>
      <c r="K86" s="20" t="s">
        <v>129</v>
      </c>
      <c r="L86" s="20" t="s">
        <v>993</v>
      </c>
      <c r="M86" s="20" t="s">
        <v>994</v>
      </c>
      <c r="N86" s="20" t="s">
        <v>833</v>
      </c>
      <c r="O86" s="20" t="s">
        <v>55</v>
      </c>
      <c r="P86" s="20" t="s">
        <v>995</v>
      </c>
      <c r="Q86" s="20" t="s">
        <v>81</v>
      </c>
      <c r="R86" s="20">
        <v>1</v>
      </c>
      <c r="S86" s="20" t="s">
        <v>37</v>
      </c>
      <c r="T86" s="20" t="s">
        <v>59</v>
      </c>
      <c r="U86" s="20" t="s">
        <v>930</v>
      </c>
      <c r="V86" s="20" t="s">
        <v>37</v>
      </c>
      <c r="W86" s="20" t="s">
        <v>617</v>
      </c>
      <c r="X86" s="20" t="s">
        <v>467</v>
      </c>
      <c r="Y86" s="20" t="s">
        <v>976</v>
      </c>
      <c r="Z86" s="20" t="s">
        <v>61</v>
      </c>
      <c r="AA86" s="20"/>
      <c r="AB86" s="20"/>
      <c r="AC86" s="20"/>
      <c r="AD86" s="20"/>
      <c r="AE86" s="97"/>
      <c r="AF86" s="6"/>
      <c r="AG86" s="6"/>
      <c r="AH86" s="6"/>
      <c r="AI86" s="6"/>
      <c r="AJ86" s="6"/>
      <c r="AK86" s="6"/>
      <c r="AL86" s="6"/>
      <c r="AM86" s="6"/>
      <c r="AN86" s="6"/>
      <c r="AO86" s="6"/>
      <c r="AP86" s="6"/>
      <c r="AQ86" s="6"/>
      <c r="AR86" s="6"/>
      <c r="AS86" s="6"/>
      <c r="AT86" s="6"/>
      <c r="AU86" s="6"/>
      <c r="AV86" s="6"/>
      <c r="AW86" s="6"/>
      <c r="AX86" s="6"/>
      <c r="AY86" s="6"/>
      <c r="AZ86" s="6"/>
      <c r="BA86" s="6"/>
      <c r="BB86" s="6"/>
      <c r="BC86" s="6"/>
      <c r="BD86" s="6"/>
      <c r="BE86" s="6"/>
      <c r="BF86" s="6"/>
      <c r="BG86" s="6"/>
      <c r="BH86" s="6"/>
      <c r="BI86" s="6"/>
      <c r="BJ86" s="6"/>
      <c r="BK86" s="6"/>
      <c r="BL86" s="6"/>
      <c r="BM86" s="6"/>
      <c r="BN86" s="6"/>
      <c r="BO86" s="6"/>
      <c r="BP86" s="6"/>
      <c r="BQ86" s="6"/>
      <c r="BR86" s="6"/>
      <c r="BS86" s="6"/>
      <c r="BT86" s="6"/>
      <c r="BU86" s="6"/>
      <c r="BV86" s="6"/>
      <c r="BW86" s="6"/>
      <c r="BX86" s="6"/>
      <c r="BY86" s="6"/>
      <c r="BZ86" s="6"/>
      <c r="CA86" s="6"/>
      <c r="CB86" s="6"/>
      <c r="CC86" s="6"/>
      <c r="CD86" s="6"/>
      <c r="CE86" s="6"/>
      <c r="CF86" s="6"/>
      <c r="CG86" s="6"/>
      <c r="CH86" s="6"/>
      <c r="CI86" s="6"/>
      <c r="CJ86" s="6"/>
      <c r="CK86" s="6"/>
      <c r="CL86" s="6"/>
      <c r="CM86" s="6"/>
      <c r="CN86" s="6"/>
      <c r="CO86" s="6"/>
      <c r="CP86" s="6"/>
      <c r="CQ86" s="6"/>
      <c r="CR86" s="6"/>
      <c r="CS86" s="6"/>
      <c r="CT86" s="6"/>
      <c r="CU86" s="6"/>
      <c r="CV86" s="6"/>
      <c r="CW86" s="6"/>
      <c r="CX86" s="6"/>
      <c r="CY86" s="6"/>
      <c r="CZ86" s="6"/>
      <c r="DA86" s="6"/>
      <c r="DB86" s="6"/>
      <c r="DC86" s="6"/>
      <c r="DD86" s="6"/>
      <c r="DE86" s="6"/>
      <c r="DF86" s="6"/>
      <c r="DG86" s="6"/>
      <c r="DH86" s="6"/>
      <c r="DI86" s="6"/>
      <c r="DJ86" s="6"/>
      <c r="DK86" s="6"/>
      <c r="DL86" s="6"/>
      <c r="DM86" s="6"/>
      <c r="DN86" s="6"/>
      <c r="DO86" s="6"/>
      <c r="DP86" s="6"/>
      <c r="DQ86" s="6"/>
    </row>
    <row r="87" spans="1:121" s="123" customFormat="1" ht="15.75" customHeight="1">
      <c r="A87" s="16">
        <v>83</v>
      </c>
      <c r="B87" s="188">
        <v>43885</v>
      </c>
      <c r="C87" s="15" t="s">
        <v>63</v>
      </c>
      <c r="D87" s="16" t="s">
        <v>45</v>
      </c>
      <c r="E87" s="16" t="s">
        <v>37</v>
      </c>
      <c r="F87" s="184" t="s">
        <v>996</v>
      </c>
      <c r="G87" s="16" t="s">
        <v>102</v>
      </c>
      <c r="H87" s="75" t="s">
        <v>997</v>
      </c>
      <c r="I87" s="75" t="s">
        <v>998</v>
      </c>
      <c r="J87" s="20" t="s">
        <v>999</v>
      </c>
      <c r="K87" s="20" t="s">
        <v>822</v>
      </c>
      <c r="L87" s="75" t="s">
        <v>1000</v>
      </c>
      <c r="M87" s="75" t="s">
        <v>1000</v>
      </c>
      <c r="N87" s="20" t="s">
        <v>1001</v>
      </c>
      <c r="O87" s="20" t="s">
        <v>76</v>
      </c>
      <c r="P87" s="20" t="s">
        <v>98</v>
      </c>
      <c r="Q87" s="20" t="s">
        <v>617</v>
      </c>
      <c r="R87" s="20">
        <v>3</v>
      </c>
      <c r="S87" s="20" t="s">
        <v>37</v>
      </c>
      <c r="T87" s="20" t="s">
        <v>162</v>
      </c>
      <c r="U87" s="20" t="s">
        <v>930</v>
      </c>
      <c r="V87" s="20" t="s">
        <v>1002</v>
      </c>
      <c r="W87" s="20" t="s">
        <v>617</v>
      </c>
      <c r="X87" s="20" t="s">
        <v>201</v>
      </c>
      <c r="Y87" s="20" t="s">
        <v>976</v>
      </c>
      <c r="Z87" s="20" t="s">
        <v>61</v>
      </c>
      <c r="AA87" s="20" t="s">
        <v>201</v>
      </c>
      <c r="AB87" s="20"/>
      <c r="AC87" s="20"/>
      <c r="AD87" s="20"/>
      <c r="AE87" s="97"/>
      <c r="AF87" s="6"/>
      <c r="AG87" s="6"/>
      <c r="AH87" s="6"/>
      <c r="AI87" s="6"/>
      <c r="AJ87" s="6"/>
      <c r="AK87" s="6"/>
      <c r="AL87" s="6"/>
      <c r="AM87" s="6"/>
      <c r="AN87" s="6"/>
      <c r="AO87" s="6"/>
      <c r="AP87" s="6"/>
      <c r="AQ87" s="6"/>
      <c r="AR87" s="6"/>
      <c r="AS87" s="6"/>
      <c r="AT87" s="6"/>
      <c r="AU87" s="6"/>
      <c r="AV87" s="6"/>
      <c r="AW87" s="6"/>
      <c r="AX87" s="6"/>
      <c r="AY87" s="6"/>
      <c r="AZ87" s="6"/>
      <c r="BA87" s="6"/>
      <c r="BB87" s="6"/>
      <c r="BC87" s="6"/>
      <c r="BD87" s="6"/>
      <c r="BE87" s="6"/>
      <c r="BF87" s="6"/>
      <c r="BG87" s="6"/>
      <c r="BH87" s="6"/>
      <c r="BI87" s="6"/>
      <c r="BJ87" s="6"/>
      <c r="BK87" s="6"/>
      <c r="BL87" s="6"/>
      <c r="BM87" s="6"/>
      <c r="BN87" s="6"/>
      <c r="BO87" s="6"/>
      <c r="BP87" s="6"/>
      <c r="BQ87" s="6"/>
      <c r="BR87" s="6"/>
      <c r="BS87" s="6"/>
      <c r="BT87" s="6"/>
      <c r="BU87" s="6"/>
      <c r="BV87" s="6"/>
      <c r="BW87" s="6"/>
      <c r="BX87" s="6"/>
      <c r="BY87" s="6"/>
      <c r="BZ87" s="6"/>
      <c r="CA87" s="6"/>
      <c r="CB87" s="6"/>
      <c r="CC87" s="6"/>
      <c r="CD87" s="6"/>
      <c r="CE87" s="6"/>
      <c r="CF87" s="6"/>
      <c r="CG87" s="6"/>
      <c r="CH87" s="6"/>
      <c r="CI87" s="6"/>
      <c r="CJ87" s="6"/>
      <c r="CK87" s="6"/>
      <c r="CL87" s="6"/>
      <c r="CM87" s="6"/>
      <c r="CN87" s="6"/>
      <c r="CO87" s="6"/>
      <c r="CP87" s="6"/>
      <c r="CQ87" s="6"/>
      <c r="CR87" s="6"/>
      <c r="CS87" s="6"/>
      <c r="CT87" s="6"/>
      <c r="CU87" s="6"/>
      <c r="CV87" s="6"/>
      <c r="CW87" s="6"/>
      <c r="CX87" s="6"/>
      <c r="CY87" s="6"/>
      <c r="CZ87" s="6"/>
      <c r="DA87" s="6"/>
      <c r="DB87" s="6"/>
      <c r="DC87" s="6"/>
      <c r="DD87" s="6"/>
      <c r="DE87" s="6"/>
      <c r="DF87" s="6"/>
      <c r="DG87" s="6"/>
      <c r="DH87" s="6"/>
      <c r="DI87" s="6"/>
      <c r="DJ87" s="6"/>
      <c r="DK87" s="6"/>
      <c r="DL87" s="6"/>
      <c r="DM87" s="6"/>
      <c r="DN87" s="6"/>
      <c r="DO87" s="6"/>
      <c r="DP87" s="6"/>
      <c r="DQ87" s="6"/>
    </row>
    <row r="88" spans="1:121" s="123" customFormat="1" ht="15.75" customHeight="1">
      <c r="A88" s="16">
        <v>84</v>
      </c>
      <c r="B88" s="16" t="s">
        <v>1003</v>
      </c>
      <c r="C88" s="15" t="s">
        <v>334</v>
      </c>
      <c r="D88" s="16" t="s">
        <v>1004</v>
      </c>
      <c r="E88" s="16" t="s">
        <v>59</v>
      </c>
      <c r="F88" s="184" t="s">
        <v>1005</v>
      </c>
      <c r="G88" s="16" t="s">
        <v>37</v>
      </c>
      <c r="H88" s="20" t="s">
        <v>1006</v>
      </c>
      <c r="I88" s="20"/>
      <c r="J88" s="20" t="s">
        <v>999</v>
      </c>
      <c r="K88" s="20" t="s">
        <v>822</v>
      </c>
      <c r="L88" s="20" t="s">
        <v>1007</v>
      </c>
      <c r="M88" s="20" t="s">
        <v>1008</v>
      </c>
      <c r="N88" s="20" t="s">
        <v>1009</v>
      </c>
      <c r="O88" s="20" t="s">
        <v>55</v>
      </c>
      <c r="P88" s="20" t="s">
        <v>98</v>
      </c>
      <c r="Q88" s="20" t="s">
        <v>617</v>
      </c>
      <c r="R88" s="20">
        <v>3</v>
      </c>
      <c r="S88" s="20" t="s">
        <v>37</v>
      </c>
      <c r="T88" s="20" t="s">
        <v>162</v>
      </c>
      <c r="U88" s="20" t="s">
        <v>930</v>
      </c>
      <c r="V88" s="20" t="s">
        <v>1002</v>
      </c>
      <c r="W88" s="20" t="s">
        <v>617</v>
      </c>
      <c r="X88" s="20" t="s">
        <v>201</v>
      </c>
      <c r="Y88" s="20" t="s">
        <v>976</v>
      </c>
      <c r="Z88" s="20" t="s">
        <v>61</v>
      </c>
      <c r="AA88" s="20" t="s">
        <v>201</v>
      </c>
      <c r="AB88" s="20"/>
      <c r="AC88" s="20"/>
      <c r="AD88" s="20"/>
      <c r="AE88" s="97"/>
      <c r="AF88" s="6"/>
      <c r="AG88" s="6"/>
      <c r="AH88" s="6"/>
      <c r="AI88" s="6"/>
      <c r="AJ88" s="6"/>
      <c r="AK88" s="6"/>
      <c r="AL88" s="6"/>
      <c r="AM88" s="6"/>
      <c r="AN88" s="6"/>
      <c r="AO88" s="6"/>
      <c r="AP88" s="6"/>
      <c r="AQ88" s="6"/>
      <c r="AR88" s="6"/>
      <c r="AS88" s="6"/>
      <c r="AT88" s="6"/>
      <c r="AU88" s="6"/>
      <c r="AV88" s="6"/>
      <c r="AW88" s="6"/>
      <c r="AX88" s="6"/>
      <c r="AY88" s="6"/>
      <c r="AZ88" s="6"/>
      <c r="BA88" s="6"/>
      <c r="BB88" s="6"/>
      <c r="BC88" s="6"/>
      <c r="BD88" s="6"/>
      <c r="BE88" s="6"/>
      <c r="BF88" s="6"/>
      <c r="BG88" s="6"/>
      <c r="BH88" s="6"/>
      <c r="BI88" s="6"/>
      <c r="BJ88" s="6"/>
      <c r="BK88" s="6"/>
      <c r="BL88" s="6"/>
      <c r="BM88" s="6"/>
      <c r="BN88" s="6"/>
      <c r="BO88" s="6"/>
      <c r="BP88" s="6"/>
      <c r="BQ88" s="6"/>
      <c r="BR88" s="6"/>
      <c r="BS88" s="6"/>
      <c r="BT88" s="6"/>
      <c r="BU88" s="6"/>
      <c r="BV88" s="6"/>
      <c r="BW88" s="6"/>
      <c r="BX88" s="6"/>
      <c r="BY88" s="6"/>
      <c r="BZ88" s="6"/>
      <c r="CA88" s="6"/>
      <c r="CB88" s="6"/>
      <c r="CC88" s="6"/>
      <c r="CD88" s="6"/>
      <c r="CE88" s="6"/>
      <c r="CF88" s="6"/>
      <c r="CG88" s="6"/>
      <c r="CH88" s="6"/>
      <c r="CI88" s="6"/>
      <c r="CJ88" s="6"/>
      <c r="CK88" s="6"/>
      <c r="CL88" s="6"/>
      <c r="CM88" s="6"/>
      <c r="CN88" s="6"/>
      <c r="CO88" s="6"/>
      <c r="CP88" s="6"/>
      <c r="CQ88" s="6"/>
      <c r="CR88" s="6"/>
      <c r="CS88" s="6"/>
      <c r="CT88" s="6"/>
      <c r="CU88" s="6"/>
      <c r="CV88" s="6"/>
      <c r="CW88" s="6"/>
      <c r="CX88" s="6"/>
      <c r="CY88" s="6"/>
      <c r="CZ88" s="6"/>
      <c r="DA88" s="6"/>
      <c r="DB88" s="6"/>
      <c r="DC88" s="6"/>
      <c r="DD88" s="6"/>
      <c r="DE88" s="6"/>
      <c r="DF88" s="6"/>
      <c r="DG88" s="6"/>
      <c r="DH88" s="6"/>
      <c r="DI88" s="6"/>
      <c r="DJ88" s="6"/>
      <c r="DK88" s="6"/>
      <c r="DL88" s="6"/>
      <c r="DM88" s="6"/>
      <c r="DN88" s="6"/>
      <c r="DO88" s="6"/>
      <c r="DP88" s="6"/>
      <c r="DQ88" s="6"/>
    </row>
    <row r="89" spans="1:121" s="123" customFormat="1" ht="15.75" customHeight="1">
      <c r="A89" s="16">
        <v>85</v>
      </c>
      <c r="B89" s="188">
        <v>43923</v>
      </c>
      <c r="C89" s="15" t="s">
        <v>182</v>
      </c>
      <c r="D89" s="16" t="s">
        <v>1010</v>
      </c>
      <c r="E89" s="16" t="s">
        <v>59</v>
      </c>
      <c r="F89" s="184" t="s">
        <v>1011</v>
      </c>
      <c r="G89" s="16" t="s">
        <v>168</v>
      </c>
      <c r="H89" s="20" t="s">
        <v>1012</v>
      </c>
      <c r="I89" s="20" t="s">
        <v>1013</v>
      </c>
      <c r="J89" s="20" t="s">
        <v>1014</v>
      </c>
      <c r="K89" s="20" t="s">
        <v>71</v>
      </c>
      <c r="L89" s="20" t="s">
        <v>1015</v>
      </c>
      <c r="M89" s="20" t="s">
        <v>1016</v>
      </c>
      <c r="N89" s="20" t="s">
        <v>496</v>
      </c>
      <c r="O89" s="20" t="s">
        <v>55</v>
      </c>
      <c r="P89" s="20" t="s">
        <v>1017</v>
      </c>
      <c r="Q89" s="20" t="s">
        <v>198</v>
      </c>
      <c r="R89" s="20">
        <v>1</v>
      </c>
      <c r="S89" s="20" t="s">
        <v>37</v>
      </c>
      <c r="T89" s="20" t="s">
        <v>59</v>
      </c>
      <c r="U89" s="20" t="s">
        <v>1018</v>
      </c>
      <c r="V89" s="20" t="s">
        <v>37</v>
      </c>
      <c r="W89" s="20" t="s">
        <v>617</v>
      </c>
      <c r="X89" s="20" t="s">
        <v>201</v>
      </c>
      <c r="Y89" s="20" t="s">
        <v>1019</v>
      </c>
      <c r="Z89" s="20" t="s">
        <v>61</v>
      </c>
      <c r="AA89" s="20" t="s">
        <v>201</v>
      </c>
      <c r="AB89" s="20"/>
      <c r="AC89" s="20"/>
      <c r="AD89" s="20"/>
      <c r="AE89" s="97"/>
      <c r="AF89" s="6"/>
      <c r="AG89" s="6"/>
      <c r="AH89" s="6"/>
      <c r="AI89" s="6"/>
      <c r="AJ89" s="6"/>
      <c r="AK89" s="6"/>
      <c r="AL89" s="6"/>
      <c r="AM89" s="6"/>
      <c r="AN89" s="6"/>
      <c r="AO89" s="6"/>
      <c r="AP89" s="6"/>
      <c r="AQ89" s="6"/>
      <c r="AR89" s="6"/>
      <c r="AS89" s="6"/>
      <c r="AT89" s="6"/>
      <c r="AU89" s="6"/>
      <c r="AV89" s="6"/>
      <c r="AW89" s="6"/>
      <c r="AX89" s="6"/>
      <c r="AY89" s="6"/>
      <c r="AZ89" s="6"/>
      <c r="BA89" s="6"/>
      <c r="BB89" s="6"/>
      <c r="BC89" s="6"/>
      <c r="BD89" s="6"/>
      <c r="BE89" s="6"/>
      <c r="BF89" s="6"/>
      <c r="BG89" s="6"/>
      <c r="BH89" s="6"/>
      <c r="BI89" s="6"/>
      <c r="BJ89" s="6"/>
      <c r="BK89" s="6"/>
      <c r="BL89" s="6"/>
      <c r="BM89" s="6"/>
      <c r="BN89" s="6"/>
      <c r="BO89" s="6"/>
      <c r="BP89" s="6"/>
      <c r="BQ89" s="6"/>
      <c r="BR89" s="6"/>
      <c r="BS89" s="6"/>
      <c r="BT89" s="6"/>
      <c r="BU89" s="6"/>
      <c r="BV89" s="6"/>
      <c r="BW89" s="6"/>
      <c r="BX89" s="6"/>
      <c r="BY89" s="6"/>
      <c r="BZ89" s="6"/>
      <c r="CA89" s="6"/>
      <c r="CB89" s="6"/>
      <c r="CC89" s="6"/>
      <c r="CD89" s="6"/>
      <c r="CE89" s="6"/>
      <c r="CF89" s="6"/>
      <c r="CG89" s="6"/>
      <c r="CH89" s="6"/>
      <c r="CI89" s="6"/>
      <c r="CJ89" s="6"/>
      <c r="CK89" s="6"/>
      <c r="CL89" s="6"/>
      <c r="CM89" s="6"/>
      <c r="CN89" s="6"/>
      <c r="CO89" s="6"/>
      <c r="CP89" s="6"/>
      <c r="CQ89" s="6"/>
      <c r="CR89" s="6"/>
      <c r="CS89" s="6"/>
      <c r="CT89" s="6"/>
      <c r="CU89" s="6"/>
      <c r="CV89" s="6"/>
      <c r="CW89" s="6"/>
      <c r="CX89" s="6"/>
      <c r="CY89" s="6"/>
      <c r="CZ89" s="6"/>
      <c r="DA89" s="6"/>
      <c r="DB89" s="6"/>
      <c r="DC89" s="6"/>
      <c r="DD89" s="6"/>
      <c r="DE89" s="6"/>
      <c r="DF89" s="6"/>
      <c r="DG89" s="6"/>
      <c r="DH89" s="6"/>
      <c r="DI89" s="6"/>
      <c r="DJ89" s="6"/>
      <c r="DK89" s="6"/>
      <c r="DL89" s="6"/>
      <c r="DM89" s="6"/>
      <c r="DN89" s="6"/>
      <c r="DO89" s="6"/>
      <c r="DP89" s="6"/>
      <c r="DQ89" s="6"/>
    </row>
    <row r="90" spans="1:121" s="123" customFormat="1" ht="15.75" customHeight="1">
      <c r="A90" s="16">
        <v>86</v>
      </c>
      <c r="B90" s="188">
        <v>43945</v>
      </c>
      <c r="C90" s="15" t="s">
        <v>182</v>
      </c>
      <c r="D90" s="16" t="s">
        <v>1020</v>
      </c>
      <c r="E90" s="16" t="s">
        <v>59</v>
      </c>
      <c r="F90" s="184" t="s">
        <v>1021</v>
      </c>
      <c r="G90" s="16" t="s">
        <v>524</v>
      </c>
      <c r="H90" s="20" t="s">
        <v>1022</v>
      </c>
      <c r="I90" s="20" t="s">
        <v>1023</v>
      </c>
      <c r="J90" s="20" t="s">
        <v>181</v>
      </c>
      <c r="K90" s="20" t="s">
        <v>181</v>
      </c>
      <c r="L90" s="20" t="s">
        <v>1024</v>
      </c>
      <c r="M90" s="20" t="s">
        <v>1025</v>
      </c>
      <c r="N90" s="20" t="s">
        <v>496</v>
      </c>
      <c r="O90" s="20" t="s">
        <v>55</v>
      </c>
      <c r="P90" s="20" t="s">
        <v>1026</v>
      </c>
      <c r="Q90" s="20" t="s">
        <v>78</v>
      </c>
      <c r="R90" s="20">
        <v>1</v>
      </c>
      <c r="S90" s="20" t="s">
        <v>37</v>
      </c>
      <c r="T90" s="20" t="s">
        <v>59</v>
      </c>
      <c r="U90" s="20" t="s">
        <v>1018</v>
      </c>
      <c r="V90" s="20" t="s">
        <v>37</v>
      </c>
      <c r="W90" s="20" t="s">
        <v>617</v>
      </c>
      <c r="X90" s="20" t="s">
        <v>201</v>
      </c>
      <c r="Y90" s="20" t="s">
        <v>1019</v>
      </c>
      <c r="Z90" s="20" t="s">
        <v>61</v>
      </c>
      <c r="AA90" s="20" t="s">
        <v>201</v>
      </c>
      <c r="AB90" s="20"/>
      <c r="AC90" s="20"/>
      <c r="AD90" s="20"/>
      <c r="AE90" s="97"/>
      <c r="AF90" s="6"/>
      <c r="AG90" s="6"/>
      <c r="AH90" s="6"/>
      <c r="AI90" s="6"/>
      <c r="AJ90" s="6"/>
      <c r="AK90" s="6"/>
      <c r="AL90" s="6"/>
      <c r="AM90" s="6"/>
      <c r="AN90" s="6"/>
      <c r="AO90" s="6"/>
      <c r="AP90" s="6"/>
      <c r="AQ90" s="6"/>
      <c r="AR90" s="6"/>
      <c r="AS90" s="6"/>
      <c r="AT90" s="6"/>
      <c r="AU90" s="6"/>
      <c r="AV90" s="6"/>
      <c r="AW90" s="6"/>
      <c r="AX90" s="6"/>
      <c r="AY90" s="6"/>
      <c r="AZ90" s="6"/>
      <c r="BA90" s="6"/>
      <c r="BB90" s="6"/>
      <c r="BC90" s="6"/>
      <c r="BD90" s="6"/>
      <c r="BE90" s="6"/>
      <c r="BF90" s="6"/>
      <c r="BG90" s="6"/>
      <c r="BH90" s="6"/>
      <c r="BI90" s="6"/>
      <c r="BJ90" s="6"/>
      <c r="BK90" s="6"/>
      <c r="BL90" s="6"/>
      <c r="BM90" s="6"/>
      <c r="BN90" s="6"/>
      <c r="BO90" s="6"/>
      <c r="BP90" s="6"/>
      <c r="BQ90" s="6"/>
      <c r="BR90" s="6"/>
      <c r="BS90" s="6"/>
      <c r="BT90" s="6"/>
      <c r="BU90" s="6"/>
      <c r="BV90" s="6"/>
      <c r="BW90" s="6"/>
      <c r="BX90" s="6"/>
      <c r="BY90" s="6"/>
      <c r="BZ90" s="6"/>
      <c r="CA90" s="6"/>
      <c r="CB90" s="6"/>
      <c r="CC90" s="6"/>
      <c r="CD90" s="6"/>
      <c r="CE90" s="6"/>
      <c r="CF90" s="6"/>
      <c r="CG90" s="6"/>
      <c r="CH90" s="6"/>
      <c r="CI90" s="6"/>
      <c r="CJ90" s="6"/>
      <c r="CK90" s="6"/>
      <c r="CL90" s="6"/>
      <c r="CM90" s="6"/>
      <c r="CN90" s="6"/>
      <c r="CO90" s="6"/>
      <c r="CP90" s="6"/>
      <c r="CQ90" s="6"/>
      <c r="CR90" s="6"/>
      <c r="CS90" s="6"/>
      <c r="CT90" s="6"/>
      <c r="CU90" s="6"/>
      <c r="CV90" s="6"/>
      <c r="CW90" s="6"/>
      <c r="CX90" s="6"/>
      <c r="CY90" s="6"/>
      <c r="CZ90" s="6"/>
      <c r="DA90" s="6"/>
      <c r="DB90" s="6"/>
      <c r="DC90" s="6"/>
      <c r="DD90" s="6"/>
      <c r="DE90" s="6"/>
      <c r="DF90" s="6"/>
      <c r="DG90" s="6"/>
      <c r="DH90" s="6"/>
      <c r="DI90" s="6"/>
      <c r="DJ90" s="6"/>
      <c r="DK90" s="6"/>
      <c r="DL90" s="6"/>
      <c r="DM90" s="6"/>
      <c r="DN90" s="6"/>
      <c r="DO90" s="6"/>
      <c r="DP90" s="6"/>
      <c r="DQ90" s="6"/>
    </row>
    <row r="91" spans="1:121" s="123" customFormat="1" ht="15.75" customHeight="1">
      <c r="A91" s="16">
        <v>87</v>
      </c>
      <c r="B91" s="17">
        <v>43763</v>
      </c>
      <c r="C91" s="15" t="s">
        <v>1045</v>
      </c>
      <c r="D91" s="16" t="s">
        <v>1046</v>
      </c>
      <c r="E91" s="16" t="s">
        <v>37</v>
      </c>
      <c r="F91" s="18" t="s">
        <v>1048</v>
      </c>
      <c r="G91" s="16" t="s">
        <v>610</v>
      </c>
      <c r="H91" s="20" t="s">
        <v>1047</v>
      </c>
      <c r="I91" s="20"/>
      <c r="J91" s="20" t="s">
        <v>1049</v>
      </c>
      <c r="K91" s="20" t="s">
        <v>610</v>
      </c>
      <c r="L91" s="20" t="s">
        <v>1024</v>
      </c>
      <c r="M91" s="20" t="s">
        <v>1050</v>
      </c>
      <c r="N91" s="20" t="s">
        <v>1051</v>
      </c>
      <c r="O91" s="20" t="s">
        <v>175</v>
      </c>
      <c r="P91" s="20" t="s">
        <v>1052</v>
      </c>
      <c r="Q91" s="20" t="s">
        <v>617</v>
      </c>
      <c r="R91" s="20">
        <v>2</v>
      </c>
      <c r="S91" s="20" t="s">
        <v>938</v>
      </c>
      <c r="T91" s="20" t="s">
        <v>111</v>
      </c>
      <c r="U91" s="20" t="s">
        <v>1053</v>
      </c>
      <c r="V91" s="20" t="s">
        <v>37</v>
      </c>
      <c r="W91" s="20" t="s">
        <v>1054</v>
      </c>
      <c r="X91" s="20"/>
      <c r="Y91" s="20"/>
      <c r="Z91" s="20" t="s">
        <v>61</v>
      </c>
      <c r="AA91" s="20"/>
      <c r="AB91" s="20"/>
      <c r="AC91" s="20"/>
      <c r="AD91" s="20"/>
      <c r="AE91" s="97"/>
      <c r="AF91" s="6"/>
      <c r="AG91" s="6"/>
      <c r="AH91" s="6"/>
      <c r="AI91" s="6"/>
      <c r="AJ91" s="6"/>
      <c r="AK91" s="6"/>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c r="CA91" s="6"/>
      <c r="CB91" s="6"/>
      <c r="CC91" s="6"/>
      <c r="CD91" s="6"/>
      <c r="CE91" s="6"/>
      <c r="CF91" s="6"/>
      <c r="CG91" s="6"/>
      <c r="CH91" s="6"/>
      <c r="CI91" s="6"/>
      <c r="CJ91" s="6"/>
      <c r="CK91" s="6"/>
      <c r="CL91" s="6"/>
      <c r="CM91" s="6"/>
      <c r="CN91" s="6"/>
      <c r="CO91" s="6"/>
      <c r="CP91" s="6"/>
      <c r="CQ91" s="6"/>
      <c r="CR91" s="6"/>
      <c r="CS91" s="6"/>
      <c r="CT91" s="6"/>
      <c r="CU91" s="6"/>
      <c r="CV91" s="6"/>
      <c r="CW91" s="6"/>
      <c r="CX91" s="6"/>
      <c r="CY91" s="6"/>
      <c r="CZ91" s="6"/>
      <c r="DA91" s="6"/>
      <c r="DB91" s="6"/>
      <c r="DC91" s="6"/>
      <c r="DD91" s="6"/>
      <c r="DE91" s="6"/>
      <c r="DF91" s="6"/>
      <c r="DG91" s="6"/>
      <c r="DH91" s="6"/>
      <c r="DI91" s="6"/>
      <c r="DJ91" s="6"/>
      <c r="DK91" s="6"/>
      <c r="DL91" s="6"/>
      <c r="DM91" s="6"/>
      <c r="DN91" s="6"/>
      <c r="DO91" s="6"/>
      <c r="DP91" s="6"/>
      <c r="DQ91" s="6"/>
    </row>
    <row r="92" spans="1:121" s="123" customFormat="1" ht="15.75" customHeight="1">
      <c r="A92" s="16">
        <v>88</v>
      </c>
      <c r="B92" s="17">
        <v>44030</v>
      </c>
      <c r="C92" s="15" t="s">
        <v>1045</v>
      </c>
      <c r="D92" s="16" t="s">
        <v>1056</v>
      </c>
      <c r="E92" s="16" t="s">
        <v>59</v>
      </c>
      <c r="F92" s="18" t="s">
        <v>1055</v>
      </c>
      <c r="G92" s="16" t="s">
        <v>1029</v>
      </c>
      <c r="H92" s="20" t="s">
        <v>1057</v>
      </c>
      <c r="I92" s="20"/>
      <c r="J92" s="20" t="s">
        <v>1058</v>
      </c>
      <c r="K92" s="20" t="s">
        <v>1029</v>
      </c>
      <c r="L92" s="20" t="s">
        <v>1059</v>
      </c>
      <c r="M92" s="20" t="s">
        <v>1060</v>
      </c>
      <c r="N92" s="20" t="s">
        <v>1061</v>
      </c>
      <c r="O92" s="20" t="s">
        <v>134</v>
      </c>
      <c r="P92" s="20" t="s">
        <v>1062</v>
      </c>
      <c r="Q92" s="20" t="s">
        <v>478</v>
      </c>
      <c r="R92" s="20">
        <v>1</v>
      </c>
      <c r="S92" s="20">
        <v>22</v>
      </c>
      <c r="T92" s="20" t="s">
        <v>59</v>
      </c>
      <c r="U92" s="20" t="s">
        <v>1063</v>
      </c>
      <c r="V92" s="20" t="s">
        <v>37</v>
      </c>
      <c r="W92" s="20" t="s">
        <v>617</v>
      </c>
      <c r="X92" s="20" t="s">
        <v>1064</v>
      </c>
      <c r="Y92" s="20"/>
      <c r="Z92" s="20" t="s">
        <v>61</v>
      </c>
      <c r="AA92" s="20"/>
      <c r="AB92" s="20"/>
      <c r="AC92" s="20"/>
      <c r="AD92" s="20"/>
      <c r="AE92" s="97"/>
      <c r="AF92" s="6"/>
      <c r="AG92" s="6"/>
      <c r="AH92" s="6"/>
      <c r="AI92" s="6"/>
      <c r="AJ92" s="6"/>
      <c r="AK92" s="6"/>
      <c r="AL92" s="6"/>
      <c r="AM92" s="6"/>
      <c r="AN92" s="6"/>
      <c r="AO92" s="6"/>
      <c r="AP92" s="6"/>
      <c r="AQ92" s="6"/>
      <c r="AR92" s="6"/>
      <c r="AS92" s="6"/>
      <c r="AT92" s="6"/>
      <c r="AU92" s="6"/>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6"/>
      <c r="BV92" s="6"/>
      <c r="BW92" s="6"/>
      <c r="BX92" s="6"/>
      <c r="BY92" s="6"/>
      <c r="BZ92" s="6"/>
      <c r="CA92" s="6"/>
      <c r="CB92" s="6"/>
      <c r="CC92" s="6"/>
      <c r="CD92" s="6"/>
      <c r="CE92" s="6"/>
      <c r="CF92" s="6"/>
      <c r="CG92" s="6"/>
      <c r="CH92" s="6"/>
      <c r="CI92" s="6"/>
      <c r="CJ92" s="6"/>
      <c r="CK92" s="6"/>
      <c r="CL92" s="6"/>
      <c r="CM92" s="6"/>
      <c r="CN92" s="6"/>
      <c r="CO92" s="6"/>
      <c r="CP92" s="6"/>
      <c r="CQ92" s="6"/>
      <c r="CR92" s="6"/>
      <c r="CS92" s="6"/>
      <c r="CT92" s="6"/>
      <c r="CU92" s="6"/>
      <c r="CV92" s="6"/>
      <c r="CW92" s="6"/>
      <c r="CX92" s="6"/>
      <c r="CY92" s="6"/>
      <c r="CZ92" s="6"/>
      <c r="DA92" s="6"/>
      <c r="DB92" s="6"/>
      <c r="DC92" s="6"/>
      <c r="DD92" s="6"/>
      <c r="DE92" s="6"/>
      <c r="DF92" s="6"/>
      <c r="DG92" s="6"/>
      <c r="DH92" s="6"/>
      <c r="DI92" s="6"/>
      <c r="DJ92" s="6"/>
      <c r="DK92" s="6"/>
      <c r="DL92" s="6"/>
      <c r="DM92" s="6"/>
      <c r="DN92" s="6"/>
      <c r="DO92" s="6"/>
      <c r="DP92" s="6"/>
      <c r="DQ92" s="6"/>
    </row>
    <row r="93" spans="1:121" s="123" customFormat="1" ht="15.75" customHeight="1">
      <c r="A93" s="16">
        <v>89</v>
      </c>
      <c r="B93" s="17">
        <v>43954</v>
      </c>
      <c r="C93" s="15" t="s">
        <v>1065</v>
      </c>
      <c r="D93" s="16" t="s">
        <v>1066</v>
      </c>
      <c r="E93" s="16" t="s">
        <v>37</v>
      </c>
      <c r="F93" s="18" t="s">
        <v>1067</v>
      </c>
      <c r="G93" s="16" t="s">
        <v>1075</v>
      </c>
      <c r="H93" s="20" t="s">
        <v>1068</v>
      </c>
      <c r="I93" s="20"/>
      <c r="J93" s="20" t="s">
        <v>1054</v>
      </c>
      <c r="K93" s="20" t="s">
        <v>1034</v>
      </c>
      <c r="L93" s="20" t="s">
        <v>1070</v>
      </c>
      <c r="M93" s="20" t="s">
        <v>1069</v>
      </c>
      <c r="N93" s="20" t="s">
        <v>1071</v>
      </c>
      <c r="O93" s="20" t="s">
        <v>134</v>
      </c>
      <c r="P93" s="20" t="s">
        <v>1072</v>
      </c>
      <c r="Q93" s="20" t="s">
        <v>478</v>
      </c>
      <c r="R93" s="20">
        <v>2</v>
      </c>
      <c r="S93" s="20" t="s">
        <v>37</v>
      </c>
      <c r="T93" s="20" t="s">
        <v>1054</v>
      </c>
      <c r="U93" s="20" t="s">
        <v>1073</v>
      </c>
      <c r="V93" s="20" t="s">
        <v>1074</v>
      </c>
      <c r="W93" s="20" t="s">
        <v>1054</v>
      </c>
      <c r="X93" s="20"/>
      <c r="Y93" s="20"/>
      <c r="Z93" s="20" t="s">
        <v>61</v>
      </c>
      <c r="AA93" s="20"/>
      <c r="AB93" s="20"/>
      <c r="AC93" s="20"/>
      <c r="AD93" s="20"/>
      <c r="AE93" s="97"/>
      <c r="AF93" s="6"/>
      <c r="AG93" s="6"/>
      <c r="AH93" s="6"/>
      <c r="AI93" s="6"/>
      <c r="AJ93" s="6"/>
      <c r="AK93" s="6"/>
      <c r="AL93" s="6"/>
      <c r="AM93" s="6"/>
      <c r="AN93" s="6"/>
      <c r="AO93" s="6"/>
      <c r="AP93" s="6"/>
      <c r="AQ93" s="6"/>
      <c r="AR93" s="6"/>
      <c r="AS93" s="6"/>
      <c r="AT93" s="6"/>
      <c r="AU93" s="6"/>
      <c r="AV93" s="6"/>
      <c r="AW93" s="6"/>
      <c r="AX93" s="6"/>
      <c r="AY93" s="6"/>
      <c r="AZ93" s="6"/>
      <c r="BA93" s="6"/>
      <c r="BB93" s="6"/>
      <c r="BC93" s="6"/>
      <c r="BD93" s="6"/>
      <c r="BE93" s="6"/>
      <c r="BF93" s="6"/>
      <c r="BG93" s="6"/>
      <c r="BH93" s="6"/>
      <c r="BI93" s="6"/>
      <c r="BJ93" s="6"/>
      <c r="BK93" s="6"/>
      <c r="BL93" s="6"/>
      <c r="BM93" s="6"/>
      <c r="BN93" s="6"/>
      <c r="BO93" s="6"/>
      <c r="BP93" s="6"/>
      <c r="BQ93" s="6"/>
      <c r="BR93" s="6"/>
      <c r="BS93" s="6"/>
      <c r="BT93" s="6"/>
      <c r="BU93" s="6"/>
      <c r="BV93" s="6"/>
      <c r="BW93" s="6"/>
      <c r="BX93" s="6"/>
      <c r="BY93" s="6"/>
      <c r="BZ93" s="6"/>
      <c r="CA93" s="6"/>
      <c r="CB93" s="6"/>
      <c r="CC93" s="6"/>
      <c r="CD93" s="6"/>
      <c r="CE93" s="6"/>
      <c r="CF93" s="6"/>
      <c r="CG93" s="6"/>
      <c r="CH93" s="6"/>
      <c r="CI93" s="6"/>
      <c r="CJ93" s="6"/>
      <c r="CK93" s="6"/>
      <c r="CL93" s="6"/>
      <c r="CM93" s="6"/>
      <c r="CN93" s="6"/>
      <c r="CO93" s="6"/>
      <c r="CP93" s="6"/>
      <c r="CQ93" s="6"/>
      <c r="CR93" s="6"/>
      <c r="CS93" s="6"/>
      <c r="CT93" s="6"/>
      <c r="CU93" s="6"/>
      <c r="CV93" s="6"/>
      <c r="CW93" s="6"/>
      <c r="CX93" s="6"/>
      <c r="CY93" s="6"/>
      <c r="CZ93" s="6"/>
      <c r="DA93" s="6"/>
      <c r="DB93" s="6"/>
      <c r="DC93" s="6"/>
      <c r="DD93" s="6"/>
      <c r="DE93" s="6"/>
      <c r="DF93" s="6"/>
      <c r="DG93" s="6"/>
      <c r="DH93" s="6"/>
      <c r="DI93" s="6"/>
      <c r="DJ93" s="6"/>
      <c r="DK93" s="6"/>
      <c r="DL93" s="6"/>
      <c r="DM93" s="6"/>
      <c r="DN93" s="6"/>
      <c r="DO93" s="6"/>
      <c r="DP93" s="6"/>
      <c r="DQ93" s="6"/>
    </row>
    <row r="94" spans="1:121" s="123" customFormat="1" ht="15.75" customHeight="1">
      <c r="A94" s="16">
        <v>90</v>
      </c>
      <c r="B94" s="17">
        <v>43733</v>
      </c>
      <c r="C94" s="15" t="s">
        <v>1065</v>
      </c>
      <c r="D94" s="16" t="s">
        <v>1076</v>
      </c>
      <c r="E94" s="16" t="s">
        <v>37</v>
      </c>
      <c r="F94" s="18" t="s">
        <v>1077</v>
      </c>
      <c r="G94" s="16" t="s">
        <v>1078</v>
      </c>
      <c r="H94" s="20" t="s">
        <v>1079</v>
      </c>
      <c r="I94" s="20"/>
      <c r="J94" s="20" t="s">
        <v>1080</v>
      </c>
      <c r="K94" s="20" t="s">
        <v>610</v>
      </c>
      <c r="L94" s="20" t="s">
        <v>37</v>
      </c>
      <c r="M94" s="20" t="s">
        <v>1081</v>
      </c>
      <c r="N94" s="20" t="s">
        <v>1082</v>
      </c>
      <c r="O94" s="20" t="s">
        <v>150</v>
      </c>
      <c r="P94" s="20" t="s">
        <v>1083</v>
      </c>
      <c r="Q94" s="20" t="s">
        <v>1084</v>
      </c>
      <c r="R94" s="20">
        <v>2</v>
      </c>
      <c r="S94" s="20" t="s">
        <v>37</v>
      </c>
      <c r="T94" s="20" t="s">
        <v>1085</v>
      </c>
      <c r="U94" s="20" t="s">
        <v>1053</v>
      </c>
      <c r="V94" s="20" t="s">
        <v>37</v>
      </c>
      <c r="W94" s="20" t="s">
        <v>1054</v>
      </c>
      <c r="X94" s="20"/>
      <c r="Y94" s="20"/>
      <c r="Z94" s="20" t="s">
        <v>61</v>
      </c>
      <c r="AA94" s="20"/>
      <c r="AB94" s="20"/>
      <c r="AC94" s="20"/>
      <c r="AD94" s="20"/>
      <c r="AE94" s="97"/>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6"/>
      <c r="BG94" s="6"/>
      <c r="BH94" s="6"/>
      <c r="BI94" s="6"/>
      <c r="BJ94" s="6"/>
      <c r="BK94" s="6"/>
      <c r="BL94" s="6"/>
      <c r="BM94" s="6"/>
      <c r="BN94" s="6"/>
      <c r="BO94" s="6"/>
      <c r="BP94" s="6"/>
      <c r="BQ94" s="6"/>
      <c r="BR94" s="6"/>
      <c r="BS94" s="6"/>
      <c r="BT94" s="6"/>
      <c r="BU94" s="6"/>
      <c r="BV94" s="6"/>
      <c r="BW94" s="6"/>
      <c r="BX94" s="6"/>
      <c r="BY94" s="6"/>
      <c r="BZ94" s="6"/>
      <c r="CA94" s="6"/>
      <c r="CB94" s="6"/>
      <c r="CC94" s="6"/>
      <c r="CD94" s="6"/>
      <c r="CE94" s="6"/>
      <c r="CF94" s="6"/>
      <c r="CG94" s="6"/>
      <c r="CH94" s="6"/>
      <c r="CI94" s="6"/>
      <c r="CJ94" s="6"/>
      <c r="CK94" s="6"/>
      <c r="CL94" s="6"/>
      <c r="CM94" s="6"/>
      <c r="CN94" s="6"/>
      <c r="CO94" s="6"/>
      <c r="CP94" s="6"/>
      <c r="CQ94" s="6"/>
      <c r="CR94" s="6"/>
      <c r="CS94" s="6"/>
      <c r="CT94" s="6"/>
      <c r="CU94" s="6"/>
      <c r="CV94" s="6"/>
      <c r="CW94" s="6"/>
      <c r="CX94" s="6"/>
      <c r="CY94" s="6"/>
      <c r="CZ94" s="6"/>
      <c r="DA94" s="6"/>
      <c r="DB94" s="6"/>
      <c r="DC94" s="6"/>
      <c r="DD94" s="6"/>
      <c r="DE94" s="6"/>
      <c r="DF94" s="6"/>
      <c r="DG94" s="6"/>
      <c r="DH94" s="6"/>
      <c r="DI94" s="6"/>
      <c r="DJ94" s="6"/>
      <c r="DK94" s="6"/>
      <c r="DL94" s="6"/>
      <c r="DM94" s="6"/>
      <c r="DN94" s="6"/>
      <c r="DO94" s="6"/>
      <c r="DP94" s="6"/>
      <c r="DQ94" s="6"/>
    </row>
    <row r="95" spans="1:121" s="123" customFormat="1" ht="15.75" customHeight="1">
      <c r="A95" s="16">
        <v>91</v>
      </c>
      <c r="B95" s="17">
        <v>42479</v>
      </c>
      <c r="C95" s="15" t="s">
        <v>1086</v>
      </c>
      <c r="D95" s="16" t="s">
        <v>1087</v>
      </c>
      <c r="E95" s="16" t="s">
        <v>37</v>
      </c>
      <c r="F95" s="18" t="s">
        <v>1088</v>
      </c>
      <c r="G95" s="16" t="s">
        <v>18</v>
      </c>
      <c r="H95" s="20" t="s">
        <v>1089</v>
      </c>
      <c r="I95" s="20" t="s">
        <v>1090</v>
      </c>
      <c r="J95" s="20" t="s">
        <v>1066</v>
      </c>
      <c r="K95" s="20" t="s">
        <v>1027</v>
      </c>
      <c r="L95" s="20" t="s">
        <v>37</v>
      </c>
      <c r="M95" s="20" t="s">
        <v>1091</v>
      </c>
      <c r="N95" s="20" t="s">
        <v>1092</v>
      </c>
      <c r="O95" s="20" t="s">
        <v>150</v>
      </c>
      <c r="P95" s="20" t="s">
        <v>1095</v>
      </c>
      <c r="Q95" s="20" t="s">
        <v>1054</v>
      </c>
      <c r="R95" s="20">
        <v>1</v>
      </c>
      <c r="S95" s="20" t="s">
        <v>1054</v>
      </c>
      <c r="T95" s="20" t="s">
        <v>59</v>
      </c>
      <c r="U95" s="20" t="s">
        <v>1094</v>
      </c>
      <c r="V95" s="20"/>
      <c r="W95" s="20" t="s">
        <v>617</v>
      </c>
      <c r="X95" s="20" t="s">
        <v>1096</v>
      </c>
      <c r="Y95" s="20" t="s">
        <v>201</v>
      </c>
      <c r="Z95" s="20" t="s">
        <v>61</v>
      </c>
      <c r="AA95" s="20"/>
      <c r="AB95" s="20"/>
      <c r="AC95" s="20"/>
      <c r="AD95" s="20" t="s">
        <v>1093</v>
      </c>
      <c r="AE95" s="97"/>
      <c r="AF95" s="6"/>
      <c r="AG95" s="6"/>
      <c r="AH95" s="6"/>
      <c r="AI95" s="6"/>
      <c r="AJ95" s="6"/>
      <c r="AK95" s="6"/>
      <c r="AL95" s="6"/>
      <c r="AM95" s="6"/>
      <c r="AN95" s="6"/>
      <c r="AO95" s="6"/>
      <c r="AP95" s="6"/>
      <c r="AQ95" s="6"/>
      <c r="AR95" s="6"/>
      <c r="AS95" s="6"/>
      <c r="AT95" s="6"/>
      <c r="AU95" s="6"/>
      <c r="AV95" s="6"/>
      <c r="AW95" s="6"/>
      <c r="AX95" s="6"/>
      <c r="AY95" s="6"/>
      <c r="AZ95" s="6"/>
      <c r="BA95" s="6"/>
      <c r="BB95" s="6"/>
      <c r="BC95" s="6"/>
      <c r="BD95" s="6"/>
      <c r="BE95" s="6"/>
      <c r="BF95" s="6"/>
      <c r="BG95" s="6"/>
      <c r="BH95" s="6"/>
      <c r="BI95" s="6"/>
      <c r="BJ95" s="6"/>
      <c r="BK95" s="6"/>
      <c r="BL95" s="6"/>
      <c r="BM95" s="6"/>
      <c r="BN95" s="6"/>
      <c r="BO95" s="6"/>
      <c r="BP95" s="6"/>
      <c r="BQ95" s="6"/>
      <c r="BR95" s="6"/>
      <c r="BS95" s="6"/>
      <c r="BT95" s="6"/>
      <c r="BU95" s="6"/>
      <c r="BV95" s="6"/>
      <c r="BW95" s="6"/>
      <c r="BX95" s="6"/>
      <c r="BY95" s="6"/>
      <c r="BZ95" s="6"/>
      <c r="CA95" s="6"/>
      <c r="CB95" s="6"/>
      <c r="CC95" s="6"/>
      <c r="CD95" s="6"/>
      <c r="CE95" s="6"/>
      <c r="CF95" s="6"/>
      <c r="CG95" s="6"/>
      <c r="CH95" s="6"/>
      <c r="CI95" s="6"/>
      <c r="CJ95" s="6"/>
      <c r="CK95" s="6"/>
      <c r="CL95" s="6"/>
      <c r="CM95" s="6"/>
      <c r="CN95" s="6"/>
      <c r="CO95" s="6"/>
      <c r="CP95" s="6"/>
      <c r="CQ95" s="6"/>
      <c r="CR95" s="6"/>
      <c r="CS95" s="6"/>
      <c r="CT95" s="6"/>
      <c r="CU95" s="6"/>
      <c r="CV95" s="6"/>
      <c r="CW95" s="6"/>
      <c r="CX95" s="6"/>
      <c r="CY95" s="6"/>
      <c r="CZ95" s="6"/>
      <c r="DA95" s="6"/>
      <c r="DB95" s="6"/>
      <c r="DC95" s="6"/>
      <c r="DD95" s="6"/>
      <c r="DE95" s="6"/>
      <c r="DF95" s="6"/>
      <c r="DG95" s="6"/>
      <c r="DH95" s="6"/>
      <c r="DI95" s="6"/>
      <c r="DJ95" s="6"/>
      <c r="DK95" s="6"/>
      <c r="DL95" s="6"/>
      <c r="DM95" s="6"/>
      <c r="DN95" s="6"/>
      <c r="DO95" s="6"/>
      <c r="DP95" s="6"/>
      <c r="DQ95" s="6"/>
    </row>
    <row r="96" spans="1:121" s="123" customFormat="1" ht="15.75" customHeight="1">
      <c r="A96" s="72">
        <v>92</v>
      </c>
      <c r="B96" s="73">
        <v>43972</v>
      </c>
      <c r="C96" s="198" t="s">
        <v>1099</v>
      </c>
      <c r="D96" s="72" t="s">
        <v>1100</v>
      </c>
      <c r="E96" s="72" t="s">
        <v>37</v>
      </c>
      <c r="F96" s="74" t="s">
        <v>1098</v>
      </c>
      <c r="G96" s="72" t="s">
        <v>852</v>
      </c>
      <c r="H96" s="110" t="s">
        <v>1097</v>
      </c>
      <c r="I96" s="110"/>
      <c r="J96" s="110" t="s">
        <v>1101</v>
      </c>
      <c r="K96" s="110" t="s">
        <v>37</v>
      </c>
      <c r="L96" s="110" t="s">
        <v>102</v>
      </c>
      <c r="M96" s="110" t="s">
        <v>1102</v>
      </c>
      <c r="N96" s="110" t="s">
        <v>1103</v>
      </c>
      <c r="O96" s="110"/>
      <c r="P96" s="110" t="s">
        <v>1104</v>
      </c>
      <c r="Q96" s="110" t="s">
        <v>1054</v>
      </c>
      <c r="R96" s="110" t="s">
        <v>37</v>
      </c>
      <c r="S96" s="110" t="s">
        <v>37</v>
      </c>
      <c r="T96" s="110" t="s">
        <v>37</v>
      </c>
      <c r="U96" s="110" t="s">
        <v>1105</v>
      </c>
      <c r="V96" s="110" t="s">
        <v>37</v>
      </c>
      <c r="W96" s="110" t="s">
        <v>37</v>
      </c>
      <c r="X96" s="110"/>
      <c r="Y96" s="110"/>
      <c r="Z96" s="110" t="s">
        <v>1106</v>
      </c>
      <c r="AA96" s="110"/>
      <c r="AB96" s="110"/>
      <c r="AC96" s="110"/>
      <c r="AD96" s="110" t="s">
        <v>1107</v>
      </c>
      <c r="AE96" s="97"/>
      <c r="AF96" s="6"/>
      <c r="AG96" s="6"/>
      <c r="AH96" s="6"/>
      <c r="AI96" s="6"/>
      <c r="AJ96" s="6"/>
      <c r="AK96" s="6"/>
      <c r="AL96" s="6"/>
      <c r="AM96" s="6"/>
      <c r="AN96" s="6"/>
      <c r="AO96" s="6"/>
      <c r="AP96" s="6"/>
      <c r="AQ96" s="6"/>
      <c r="AR96" s="6"/>
      <c r="AS96" s="6"/>
      <c r="AT96" s="6"/>
      <c r="AU96" s="6"/>
      <c r="AV96" s="6"/>
      <c r="AW96" s="6"/>
      <c r="AX96" s="6"/>
      <c r="AY96" s="6"/>
      <c r="AZ96" s="6"/>
      <c r="BA96" s="6"/>
      <c r="BB96" s="6"/>
      <c r="BC96" s="6"/>
      <c r="BD96" s="6"/>
      <c r="BE96" s="6"/>
      <c r="BF96" s="6"/>
      <c r="BG96" s="6"/>
      <c r="BH96" s="6"/>
      <c r="BI96" s="6"/>
      <c r="BJ96" s="6"/>
      <c r="BK96" s="6"/>
      <c r="BL96" s="6"/>
      <c r="BM96" s="6"/>
      <c r="BN96" s="6"/>
      <c r="BO96" s="6"/>
      <c r="BP96" s="6"/>
      <c r="BQ96" s="6"/>
      <c r="BR96" s="6"/>
      <c r="BS96" s="6"/>
      <c r="BT96" s="6"/>
      <c r="BU96" s="6"/>
      <c r="BV96" s="6"/>
      <c r="BW96" s="6"/>
      <c r="BX96" s="6"/>
      <c r="BY96" s="6"/>
      <c r="BZ96" s="6"/>
      <c r="CA96" s="6"/>
      <c r="CB96" s="6"/>
      <c r="CC96" s="6"/>
      <c r="CD96" s="6"/>
      <c r="CE96" s="6"/>
      <c r="CF96" s="6"/>
      <c r="CG96" s="6"/>
      <c r="CH96" s="6"/>
      <c r="CI96" s="6"/>
      <c r="CJ96" s="6"/>
      <c r="CK96" s="6"/>
      <c r="CL96" s="6"/>
      <c r="CM96" s="6"/>
      <c r="CN96" s="6"/>
      <c r="CO96" s="6"/>
      <c r="CP96" s="6"/>
      <c r="CQ96" s="6"/>
      <c r="CR96" s="6"/>
      <c r="CS96" s="6"/>
      <c r="CT96" s="6"/>
      <c r="CU96" s="6"/>
      <c r="CV96" s="6"/>
      <c r="CW96" s="6"/>
      <c r="CX96" s="6"/>
      <c r="CY96" s="6"/>
      <c r="CZ96" s="6"/>
      <c r="DA96" s="6"/>
      <c r="DB96" s="6"/>
      <c r="DC96" s="6"/>
      <c r="DD96" s="6"/>
      <c r="DE96" s="6"/>
      <c r="DF96" s="6"/>
      <c r="DG96" s="6"/>
      <c r="DH96" s="6"/>
      <c r="DI96" s="6"/>
      <c r="DJ96" s="6"/>
      <c r="DK96" s="6"/>
      <c r="DL96" s="6"/>
      <c r="DM96" s="6"/>
      <c r="DN96" s="6"/>
      <c r="DO96" s="6"/>
      <c r="DP96" s="6"/>
      <c r="DQ96" s="6"/>
    </row>
    <row r="97" spans="1:121" s="123" customFormat="1" ht="15.75" customHeight="1">
      <c r="A97" s="72">
        <v>93</v>
      </c>
      <c r="B97" s="73">
        <v>43506</v>
      </c>
      <c r="C97" s="198" t="s">
        <v>1108</v>
      </c>
      <c r="D97" s="72" t="s">
        <v>1109</v>
      </c>
      <c r="E97" s="72" t="s">
        <v>37</v>
      </c>
      <c r="F97" s="74" t="s">
        <v>1110</v>
      </c>
      <c r="G97" s="72" t="s">
        <v>751</v>
      </c>
      <c r="H97" s="110" t="s">
        <v>1111</v>
      </c>
      <c r="I97" s="110" t="s">
        <v>1112</v>
      </c>
      <c r="J97" s="110" t="s">
        <v>1054</v>
      </c>
      <c r="K97" s="110" t="s">
        <v>1034</v>
      </c>
      <c r="L97" s="110"/>
      <c r="M97" s="110" t="s">
        <v>1116</v>
      </c>
      <c r="N97" s="110" t="s">
        <v>37</v>
      </c>
      <c r="O97" s="110" t="s">
        <v>1117</v>
      </c>
      <c r="P97" s="110" t="s">
        <v>1115</v>
      </c>
      <c r="Q97" s="110" t="s">
        <v>617</v>
      </c>
      <c r="R97" s="110">
        <v>19</v>
      </c>
      <c r="S97" s="110" t="s">
        <v>37</v>
      </c>
      <c r="T97" s="110" t="s">
        <v>37</v>
      </c>
      <c r="U97" s="110" t="s">
        <v>1114</v>
      </c>
      <c r="V97" s="110" t="s">
        <v>37</v>
      </c>
      <c r="W97" s="110" t="s">
        <v>617</v>
      </c>
      <c r="X97" s="110" t="s">
        <v>1118</v>
      </c>
      <c r="Y97" s="110"/>
      <c r="Z97" s="110" t="s">
        <v>61</v>
      </c>
      <c r="AA97" s="110"/>
      <c r="AB97" s="110"/>
      <c r="AC97" s="110"/>
      <c r="AD97" s="110" t="s">
        <v>1113</v>
      </c>
      <c r="AE97" s="97"/>
      <c r="AF97" s="6"/>
      <c r="AG97" s="6"/>
      <c r="AH97" s="6"/>
      <c r="AI97" s="6"/>
      <c r="AJ97" s="6"/>
      <c r="AK97" s="6"/>
      <c r="AL97" s="6"/>
      <c r="AM97" s="6"/>
      <c r="AN97" s="6"/>
      <c r="AO97" s="6"/>
      <c r="AP97" s="6"/>
      <c r="AQ97" s="6"/>
      <c r="AR97" s="6"/>
      <c r="AS97" s="6"/>
      <c r="AT97" s="6"/>
      <c r="AU97" s="6"/>
      <c r="AV97" s="6"/>
      <c r="AW97" s="6"/>
      <c r="AX97" s="6"/>
      <c r="AY97" s="6"/>
      <c r="AZ97" s="6"/>
      <c r="BA97" s="6"/>
      <c r="BB97" s="6"/>
      <c r="BC97" s="6"/>
      <c r="BD97" s="6"/>
      <c r="BE97" s="6"/>
      <c r="BF97" s="6"/>
      <c r="BG97" s="6"/>
      <c r="BH97" s="6"/>
      <c r="BI97" s="6"/>
      <c r="BJ97" s="6"/>
      <c r="BK97" s="6"/>
      <c r="BL97" s="6"/>
      <c r="BM97" s="6"/>
      <c r="BN97" s="6"/>
      <c r="BO97" s="6"/>
      <c r="BP97" s="6"/>
      <c r="BQ97" s="6"/>
      <c r="BR97" s="6"/>
      <c r="BS97" s="6"/>
      <c r="BT97" s="6"/>
      <c r="BU97" s="6"/>
      <c r="BV97" s="6"/>
      <c r="BW97" s="6"/>
      <c r="BX97" s="6"/>
      <c r="BY97" s="6"/>
      <c r="BZ97" s="6"/>
      <c r="CA97" s="6"/>
      <c r="CB97" s="6"/>
      <c r="CC97" s="6"/>
      <c r="CD97" s="6"/>
      <c r="CE97" s="6"/>
      <c r="CF97" s="6"/>
      <c r="CG97" s="6"/>
      <c r="CH97" s="6"/>
      <c r="CI97" s="6"/>
      <c r="CJ97" s="6"/>
      <c r="CK97" s="6"/>
      <c r="CL97" s="6"/>
      <c r="CM97" s="6"/>
      <c r="CN97" s="6"/>
      <c r="CO97" s="6"/>
      <c r="CP97" s="6"/>
      <c r="CQ97" s="6"/>
      <c r="CR97" s="6"/>
      <c r="CS97" s="6"/>
      <c r="CT97" s="6"/>
      <c r="CU97" s="6"/>
      <c r="CV97" s="6"/>
      <c r="CW97" s="6"/>
      <c r="CX97" s="6"/>
      <c r="CY97" s="6"/>
      <c r="CZ97" s="6"/>
      <c r="DA97" s="6"/>
      <c r="DB97" s="6"/>
      <c r="DC97" s="6"/>
      <c r="DD97" s="6"/>
      <c r="DE97" s="6"/>
      <c r="DF97" s="6"/>
      <c r="DG97" s="6"/>
      <c r="DH97" s="6"/>
      <c r="DI97" s="6"/>
      <c r="DJ97" s="6"/>
      <c r="DK97" s="6"/>
      <c r="DL97" s="6"/>
      <c r="DM97" s="6"/>
      <c r="DN97" s="6"/>
      <c r="DO97" s="6"/>
      <c r="DP97" s="6"/>
      <c r="DQ97" s="6"/>
    </row>
    <row r="98" spans="1:121" s="123" customFormat="1" ht="15.75" customHeight="1">
      <c r="A98" s="16">
        <v>94</v>
      </c>
      <c r="B98" s="17">
        <v>43189</v>
      </c>
      <c r="C98" s="15" t="s">
        <v>1108</v>
      </c>
      <c r="D98" s="16" t="s">
        <v>1119</v>
      </c>
      <c r="E98" s="16" t="s">
        <v>59</v>
      </c>
      <c r="F98" s="18" t="s">
        <v>1120</v>
      </c>
      <c r="G98" s="16" t="s">
        <v>1121</v>
      </c>
      <c r="H98" s="20" t="s">
        <v>1122</v>
      </c>
      <c r="I98" s="20" t="s">
        <v>1123</v>
      </c>
      <c r="J98" s="20" t="s">
        <v>94</v>
      </c>
      <c r="K98" s="20" t="s">
        <v>95</v>
      </c>
      <c r="L98" s="20" t="s">
        <v>1124</v>
      </c>
      <c r="M98" s="20" t="s">
        <v>1125</v>
      </c>
      <c r="N98" s="20" t="s">
        <v>1126</v>
      </c>
      <c r="O98" s="20" t="s">
        <v>55</v>
      </c>
      <c r="P98" s="20" t="s">
        <v>1127</v>
      </c>
      <c r="Q98" s="20" t="s">
        <v>617</v>
      </c>
      <c r="R98" s="20">
        <v>3</v>
      </c>
      <c r="S98" s="20" t="s">
        <v>37</v>
      </c>
      <c r="T98" s="20" t="s">
        <v>37</v>
      </c>
      <c r="U98" s="20" t="s">
        <v>1128</v>
      </c>
      <c r="V98" s="20" t="s">
        <v>1129</v>
      </c>
      <c r="W98" s="20" t="s">
        <v>617</v>
      </c>
      <c r="X98" s="20" t="s">
        <v>1130</v>
      </c>
      <c r="Y98" s="20"/>
      <c r="Z98" s="20" t="s">
        <v>61</v>
      </c>
      <c r="AA98" s="20"/>
      <c r="AB98" s="20"/>
      <c r="AC98" s="20"/>
      <c r="AD98" s="20"/>
      <c r="AE98" s="97"/>
      <c r="AF98" s="6"/>
      <c r="AG98" s="6"/>
      <c r="AH98" s="6"/>
      <c r="AI98" s="6"/>
      <c r="AJ98" s="6"/>
      <c r="AK98" s="6"/>
      <c r="AL98" s="6"/>
      <c r="AM98" s="6"/>
      <c r="AN98" s="6"/>
      <c r="AO98" s="6"/>
      <c r="AP98" s="6"/>
      <c r="AQ98" s="6"/>
      <c r="AR98" s="6"/>
      <c r="AS98" s="6"/>
      <c r="AT98" s="6"/>
      <c r="AU98" s="6"/>
      <c r="AV98" s="6"/>
      <c r="AW98" s="6"/>
      <c r="AX98" s="6"/>
      <c r="AY98" s="6"/>
      <c r="AZ98" s="6"/>
      <c r="BA98" s="6"/>
      <c r="BB98" s="6"/>
      <c r="BC98" s="6"/>
      <c r="BD98" s="6"/>
      <c r="BE98" s="6"/>
      <c r="BF98" s="6"/>
      <c r="BG98" s="6"/>
      <c r="BH98" s="6"/>
      <c r="BI98" s="6"/>
      <c r="BJ98" s="6"/>
      <c r="BK98" s="6"/>
      <c r="BL98" s="6"/>
      <c r="BM98" s="6"/>
      <c r="BN98" s="6"/>
      <c r="BO98" s="6"/>
      <c r="BP98" s="6"/>
      <c r="BQ98" s="6"/>
      <c r="BR98" s="6"/>
      <c r="BS98" s="6"/>
      <c r="BT98" s="6"/>
      <c r="BU98" s="6"/>
      <c r="BV98" s="6"/>
      <c r="BW98" s="6"/>
      <c r="BX98" s="6"/>
      <c r="BY98" s="6"/>
      <c r="BZ98" s="6"/>
      <c r="CA98" s="6"/>
      <c r="CB98" s="6"/>
      <c r="CC98" s="6"/>
      <c r="CD98" s="6"/>
      <c r="CE98" s="6"/>
      <c r="CF98" s="6"/>
      <c r="CG98" s="6"/>
      <c r="CH98" s="6"/>
      <c r="CI98" s="6"/>
      <c r="CJ98" s="6"/>
      <c r="CK98" s="6"/>
      <c r="CL98" s="6"/>
      <c r="CM98" s="6"/>
      <c r="CN98" s="6"/>
      <c r="CO98" s="6"/>
      <c r="CP98" s="6"/>
      <c r="CQ98" s="6"/>
      <c r="CR98" s="6"/>
      <c r="CS98" s="6"/>
      <c r="CT98" s="6"/>
      <c r="CU98" s="6"/>
      <c r="CV98" s="6"/>
      <c r="CW98" s="6"/>
      <c r="CX98" s="6"/>
      <c r="CY98" s="6"/>
      <c r="CZ98" s="6"/>
      <c r="DA98" s="6"/>
      <c r="DB98" s="6"/>
      <c r="DC98" s="6"/>
      <c r="DD98" s="6"/>
      <c r="DE98" s="6"/>
      <c r="DF98" s="6"/>
      <c r="DG98" s="6"/>
      <c r="DH98" s="6"/>
      <c r="DI98" s="6"/>
      <c r="DJ98" s="6"/>
      <c r="DK98" s="6"/>
      <c r="DL98" s="6"/>
      <c r="DM98" s="6"/>
      <c r="DN98" s="6"/>
      <c r="DO98" s="6"/>
      <c r="DP98" s="6"/>
      <c r="DQ98" s="6"/>
    </row>
    <row r="99" spans="1:121" s="123" customFormat="1" ht="15.75" customHeight="1">
      <c r="A99" s="72">
        <v>95</v>
      </c>
      <c r="B99" s="73">
        <v>43074</v>
      </c>
      <c r="C99" s="198" t="s">
        <v>1108</v>
      </c>
      <c r="D99" s="72" t="s">
        <v>1132</v>
      </c>
      <c r="E99" s="72" t="s">
        <v>59</v>
      </c>
      <c r="F99" s="74" t="s">
        <v>1133</v>
      </c>
      <c r="G99" s="72" t="s">
        <v>1135</v>
      </c>
      <c r="H99" s="110" t="s">
        <v>1134</v>
      </c>
      <c r="I99" s="110" t="s">
        <v>1136</v>
      </c>
      <c r="J99" s="110" t="s">
        <v>1138</v>
      </c>
      <c r="K99" s="110" t="s">
        <v>237</v>
      </c>
      <c r="L99" s="110" t="s">
        <v>1141</v>
      </c>
      <c r="M99" s="110" t="s">
        <v>1142</v>
      </c>
      <c r="N99" s="110" t="s">
        <v>1143</v>
      </c>
      <c r="O99" s="110" t="s">
        <v>76</v>
      </c>
      <c r="P99" s="110" t="s">
        <v>1144</v>
      </c>
      <c r="Q99" s="110" t="s">
        <v>617</v>
      </c>
      <c r="R99" s="110">
        <v>3</v>
      </c>
      <c r="S99" s="110" t="s">
        <v>37</v>
      </c>
      <c r="T99" s="110" t="s">
        <v>37</v>
      </c>
      <c r="U99" s="110" t="s">
        <v>1137</v>
      </c>
      <c r="V99" s="110" t="s">
        <v>37</v>
      </c>
      <c r="W99" s="110" t="s">
        <v>617</v>
      </c>
      <c r="X99" s="110" t="s">
        <v>1118</v>
      </c>
      <c r="Y99" s="110"/>
      <c r="Z99" s="110" t="s">
        <v>1140</v>
      </c>
      <c r="AA99" s="110" t="s">
        <v>1139</v>
      </c>
      <c r="AB99" s="110"/>
      <c r="AC99" s="110"/>
      <c r="AD99" s="110" t="s">
        <v>1131</v>
      </c>
      <c r="AE99" s="97"/>
      <c r="AF99" s="6"/>
      <c r="AG99" s="6"/>
      <c r="AH99" s="6"/>
      <c r="AI99" s="6"/>
      <c r="AJ99" s="6"/>
      <c r="AK99" s="6"/>
      <c r="AL99" s="6"/>
      <c r="AM99" s="6"/>
      <c r="AN99" s="6"/>
      <c r="AO99" s="6"/>
      <c r="AP99" s="6"/>
      <c r="AQ99" s="6"/>
      <c r="AR99" s="6"/>
      <c r="AS99" s="6"/>
      <c r="AT99" s="6"/>
      <c r="AU99" s="6"/>
      <c r="AV99" s="6"/>
      <c r="AW99" s="6"/>
      <c r="AX99" s="6"/>
      <c r="AY99" s="6"/>
      <c r="AZ99" s="6"/>
      <c r="BA99" s="6"/>
      <c r="BB99" s="6"/>
      <c r="BC99" s="6"/>
      <c r="BD99" s="6"/>
      <c r="BE99" s="6"/>
      <c r="BF99" s="6"/>
      <c r="BG99" s="6"/>
      <c r="BH99" s="6"/>
      <c r="BI99" s="6"/>
      <c r="BJ99" s="6"/>
      <c r="BK99" s="6"/>
      <c r="BL99" s="6"/>
      <c r="BM99" s="6"/>
      <c r="BN99" s="6"/>
      <c r="BO99" s="6"/>
      <c r="BP99" s="6"/>
      <c r="BQ99" s="6"/>
      <c r="BR99" s="6"/>
      <c r="BS99" s="6"/>
      <c r="BT99" s="6"/>
      <c r="BU99" s="6"/>
      <c r="BV99" s="6"/>
      <c r="BW99" s="6"/>
      <c r="BX99" s="6"/>
      <c r="BY99" s="6"/>
      <c r="BZ99" s="6"/>
      <c r="CA99" s="6"/>
      <c r="CB99" s="6"/>
      <c r="CC99" s="6"/>
      <c r="CD99" s="6"/>
      <c r="CE99" s="6"/>
      <c r="CF99" s="6"/>
      <c r="CG99" s="6"/>
      <c r="CH99" s="6"/>
      <c r="CI99" s="6"/>
      <c r="CJ99" s="6"/>
      <c r="CK99" s="6"/>
      <c r="CL99" s="6"/>
      <c r="CM99" s="6"/>
      <c r="CN99" s="6"/>
      <c r="CO99" s="6"/>
      <c r="CP99" s="6"/>
      <c r="CQ99" s="6"/>
      <c r="CR99" s="6"/>
      <c r="CS99" s="6"/>
      <c r="CT99" s="6"/>
      <c r="CU99" s="6"/>
      <c r="CV99" s="6"/>
      <c r="CW99" s="6"/>
      <c r="CX99" s="6"/>
      <c r="CY99" s="6"/>
      <c r="CZ99" s="6"/>
      <c r="DA99" s="6"/>
      <c r="DB99" s="6"/>
      <c r="DC99" s="6"/>
      <c r="DD99" s="6"/>
      <c r="DE99" s="6"/>
      <c r="DF99" s="6"/>
      <c r="DG99" s="6"/>
      <c r="DH99" s="6"/>
      <c r="DI99" s="6"/>
      <c r="DJ99" s="6"/>
      <c r="DK99" s="6"/>
      <c r="DL99" s="6"/>
      <c r="DM99" s="6"/>
      <c r="DN99" s="6"/>
      <c r="DO99" s="6"/>
      <c r="DP99" s="6"/>
      <c r="DQ99" s="6"/>
    </row>
    <row r="100" spans="1:121" s="123" customFormat="1" ht="15.75" customHeight="1">
      <c r="A100" s="72">
        <v>96</v>
      </c>
      <c r="B100" s="210">
        <v>42926</v>
      </c>
      <c r="C100" s="198" t="s">
        <v>1108</v>
      </c>
      <c r="D100" s="72" t="s">
        <v>1146</v>
      </c>
      <c r="E100" s="72" t="s">
        <v>37</v>
      </c>
      <c r="F100" s="74" t="s">
        <v>1148</v>
      </c>
      <c r="G100" s="72" t="s">
        <v>102</v>
      </c>
      <c r="H100" s="110" t="s">
        <v>1147</v>
      </c>
      <c r="I100" s="110" t="s">
        <v>198</v>
      </c>
      <c r="J100" s="110" t="s">
        <v>1054</v>
      </c>
      <c r="K100" s="110" t="s">
        <v>181</v>
      </c>
      <c r="L100" s="110"/>
      <c r="M100" s="110" t="s">
        <v>1149</v>
      </c>
      <c r="N100" s="110" t="s">
        <v>1151</v>
      </c>
      <c r="O100" s="110" t="s">
        <v>150</v>
      </c>
      <c r="P100" s="110" t="s">
        <v>1150</v>
      </c>
      <c r="Q100" s="110" t="s">
        <v>1152</v>
      </c>
      <c r="R100" s="110">
        <v>2</v>
      </c>
      <c r="S100" s="110" t="s">
        <v>37</v>
      </c>
      <c r="T100" s="110" t="s">
        <v>1153</v>
      </c>
      <c r="U100" s="110" t="s">
        <v>1154</v>
      </c>
      <c r="V100" s="110" t="s">
        <v>1054</v>
      </c>
      <c r="W100" s="110" t="s">
        <v>617</v>
      </c>
      <c r="X100" s="110" t="s">
        <v>1118</v>
      </c>
      <c r="Y100" s="110"/>
      <c r="Z100" s="110" t="s">
        <v>1155</v>
      </c>
      <c r="AA100" s="110"/>
      <c r="AB100" s="110"/>
      <c r="AC100" s="110"/>
      <c r="AD100" s="110" t="s">
        <v>1145</v>
      </c>
      <c r="AE100" s="97"/>
      <c r="AF100" s="6"/>
      <c r="AG100" s="6"/>
      <c r="AH100" s="6"/>
      <c r="AI100" s="6"/>
      <c r="AJ100" s="6"/>
      <c r="AK100" s="6"/>
      <c r="AL100" s="6"/>
      <c r="AM100" s="6"/>
      <c r="AN100" s="6"/>
      <c r="AO100" s="6"/>
      <c r="AP100" s="6"/>
      <c r="AQ100" s="6"/>
      <c r="AR100" s="6"/>
      <c r="AS100" s="6"/>
      <c r="AT100" s="6"/>
      <c r="AU100" s="6"/>
      <c r="AV100" s="6"/>
      <c r="AW100" s="6"/>
      <c r="AX100" s="6"/>
      <c r="AY100" s="6"/>
      <c r="AZ100" s="6"/>
      <c r="BA100" s="6"/>
      <c r="BB100" s="6"/>
      <c r="BC100" s="6"/>
      <c r="BD100" s="6"/>
      <c r="BE100" s="6"/>
      <c r="BF100" s="6"/>
      <c r="BG100" s="6"/>
      <c r="BH100" s="6"/>
      <c r="BI100" s="6"/>
      <c r="BJ100" s="6"/>
      <c r="BK100" s="6"/>
      <c r="BL100" s="6"/>
      <c r="BM100" s="6"/>
      <c r="BN100" s="6"/>
      <c r="BO100" s="6"/>
      <c r="BP100" s="6"/>
      <c r="BQ100" s="6"/>
      <c r="BR100" s="6"/>
      <c r="BS100" s="6"/>
      <c r="BT100" s="6"/>
      <c r="BU100" s="6"/>
      <c r="BV100" s="6"/>
      <c r="BW100" s="6"/>
      <c r="BX100" s="6"/>
      <c r="BY100" s="6"/>
      <c r="BZ100" s="6"/>
      <c r="CA100" s="6"/>
      <c r="CB100" s="6"/>
      <c r="CC100" s="6"/>
      <c r="CD100" s="6"/>
      <c r="CE100" s="6"/>
      <c r="CF100" s="6"/>
      <c r="CG100" s="6"/>
      <c r="CH100" s="6"/>
      <c r="CI100" s="6"/>
      <c r="CJ100" s="6"/>
      <c r="CK100" s="6"/>
      <c r="CL100" s="6"/>
      <c r="CM100" s="6"/>
      <c r="CN100" s="6"/>
      <c r="CO100" s="6"/>
      <c r="CP100" s="6"/>
      <c r="CQ100" s="6"/>
      <c r="CR100" s="6"/>
      <c r="CS100" s="6"/>
      <c r="CT100" s="6"/>
      <c r="CU100" s="6"/>
      <c r="CV100" s="6"/>
      <c r="CW100" s="6"/>
      <c r="CX100" s="6"/>
      <c r="CY100" s="6"/>
      <c r="CZ100" s="6"/>
      <c r="DA100" s="6"/>
      <c r="DB100" s="6"/>
      <c r="DC100" s="6"/>
      <c r="DD100" s="6"/>
      <c r="DE100" s="6"/>
      <c r="DF100" s="6"/>
      <c r="DG100" s="6"/>
      <c r="DH100" s="6"/>
      <c r="DI100" s="6"/>
      <c r="DJ100" s="6"/>
      <c r="DK100" s="6"/>
      <c r="DL100" s="6"/>
      <c r="DM100" s="6"/>
      <c r="DN100" s="6"/>
      <c r="DO100" s="6"/>
      <c r="DP100" s="6"/>
      <c r="DQ100" s="6"/>
    </row>
    <row r="101" spans="1:121" s="123" customFormat="1" ht="15.75" customHeight="1">
      <c r="A101" s="16">
        <v>97</v>
      </c>
      <c r="B101" s="17">
        <v>43053</v>
      </c>
      <c r="C101" s="15" t="s">
        <v>1108</v>
      </c>
      <c r="D101" s="16" t="s">
        <v>1157</v>
      </c>
      <c r="E101" s="16" t="s">
        <v>37</v>
      </c>
      <c r="F101" s="18" t="s">
        <v>1156</v>
      </c>
      <c r="G101" s="16" t="s">
        <v>1135</v>
      </c>
      <c r="H101" s="20" t="s">
        <v>1158</v>
      </c>
      <c r="I101" s="20" t="s">
        <v>1159</v>
      </c>
      <c r="J101" s="20" t="s">
        <v>1054</v>
      </c>
      <c r="K101" s="20" t="s">
        <v>147</v>
      </c>
      <c r="L101" s="20" t="s">
        <v>1161</v>
      </c>
      <c r="M101" s="20" t="s">
        <v>1162</v>
      </c>
      <c r="N101" s="20" t="s">
        <v>1163</v>
      </c>
      <c r="O101" s="20" t="s">
        <v>150</v>
      </c>
      <c r="P101" s="20" t="s">
        <v>1165</v>
      </c>
      <c r="Q101" s="20" t="s">
        <v>1166</v>
      </c>
      <c r="R101" s="20">
        <v>1</v>
      </c>
      <c r="S101" s="20" t="s">
        <v>1054</v>
      </c>
      <c r="T101" s="20" t="s">
        <v>59</v>
      </c>
      <c r="U101" s="20" t="s">
        <v>1167</v>
      </c>
      <c r="V101" s="20" t="s">
        <v>37</v>
      </c>
      <c r="W101" s="20" t="s">
        <v>1054</v>
      </c>
      <c r="X101" s="20"/>
      <c r="Y101" s="20"/>
      <c r="Z101" s="20" t="s">
        <v>1164</v>
      </c>
      <c r="AA101" s="20"/>
      <c r="AB101" s="20"/>
      <c r="AC101" s="20"/>
      <c r="AD101" s="20" t="s">
        <v>1160</v>
      </c>
      <c r="AE101" s="97"/>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c r="BJ101" s="6"/>
      <c r="BK101" s="6"/>
      <c r="BL101" s="6"/>
      <c r="BM101" s="6"/>
      <c r="BN101" s="6"/>
      <c r="BO101" s="6"/>
      <c r="BP101" s="6"/>
      <c r="BQ101" s="6"/>
      <c r="BR101" s="6"/>
      <c r="BS101" s="6"/>
      <c r="BT101" s="6"/>
      <c r="BU101" s="6"/>
      <c r="BV101" s="6"/>
      <c r="BW101" s="6"/>
      <c r="BX101" s="6"/>
      <c r="BY101" s="6"/>
      <c r="BZ101" s="6"/>
      <c r="CA101" s="6"/>
      <c r="CB101" s="6"/>
      <c r="CC101" s="6"/>
      <c r="CD101" s="6"/>
      <c r="CE101" s="6"/>
      <c r="CF101" s="6"/>
      <c r="CG101" s="6"/>
      <c r="CH101" s="6"/>
      <c r="CI101" s="6"/>
      <c r="CJ101" s="6"/>
      <c r="CK101" s="6"/>
      <c r="CL101" s="6"/>
      <c r="CM101" s="6"/>
      <c r="CN101" s="6"/>
      <c r="CO101" s="6"/>
      <c r="CP101" s="6"/>
      <c r="CQ101" s="6"/>
      <c r="CR101" s="6"/>
      <c r="CS101" s="6"/>
      <c r="CT101" s="6"/>
      <c r="CU101" s="6"/>
      <c r="CV101" s="6"/>
      <c r="CW101" s="6"/>
      <c r="CX101" s="6"/>
      <c r="CY101" s="6"/>
      <c r="CZ101" s="6"/>
      <c r="DA101" s="6"/>
      <c r="DB101" s="6"/>
      <c r="DC101" s="6"/>
      <c r="DD101" s="6"/>
      <c r="DE101" s="6"/>
      <c r="DF101" s="6"/>
      <c r="DG101" s="6"/>
      <c r="DH101" s="6"/>
      <c r="DI101" s="6"/>
      <c r="DJ101" s="6"/>
      <c r="DK101" s="6"/>
      <c r="DL101" s="6"/>
      <c r="DM101" s="6"/>
      <c r="DN101" s="6"/>
      <c r="DO101" s="6"/>
      <c r="DP101" s="6"/>
      <c r="DQ101" s="6"/>
    </row>
    <row r="102" spans="1:121" s="123" customFormat="1" ht="15.75" customHeight="1">
      <c r="A102" s="16">
        <v>98</v>
      </c>
      <c r="B102" s="17">
        <v>43118</v>
      </c>
      <c r="C102" s="15" t="s">
        <v>1108</v>
      </c>
      <c r="D102" s="16" t="s">
        <v>1169</v>
      </c>
      <c r="E102" s="16" t="s">
        <v>37</v>
      </c>
      <c r="F102" s="18" t="s">
        <v>1170</v>
      </c>
      <c r="G102" s="16" t="s">
        <v>1135</v>
      </c>
      <c r="H102" s="20" t="s">
        <v>1168</v>
      </c>
      <c r="I102" s="20" t="s">
        <v>1171</v>
      </c>
      <c r="J102" s="20" t="s">
        <v>1174</v>
      </c>
      <c r="K102" s="20" t="s">
        <v>39</v>
      </c>
      <c r="L102" s="20" t="s">
        <v>1175</v>
      </c>
      <c r="M102" s="20" t="s">
        <v>1176</v>
      </c>
      <c r="N102" s="20" t="s">
        <v>1177</v>
      </c>
      <c r="O102" s="20" t="s">
        <v>150</v>
      </c>
      <c r="P102" s="20" t="s">
        <v>1104</v>
      </c>
      <c r="Q102" s="20" t="s">
        <v>1179</v>
      </c>
      <c r="R102" s="20">
        <v>4</v>
      </c>
      <c r="S102" s="20" t="s">
        <v>37</v>
      </c>
      <c r="T102" s="20" t="s">
        <v>37</v>
      </c>
      <c r="U102" s="20" t="s">
        <v>1172</v>
      </c>
      <c r="V102" s="20" t="s">
        <v>1173</v>
      </c>
      <c r="W102" s="20" t="s">
        <v>1180</v>
      </c>
      <c r="X102" s="20" t="s">
        <v>1181</v>
      </c>
      <c r="Y102" s="20"/>
      <c r="Z102" s="20" t="s">
        <v>1155</v>
      </c>
      <c r="AA102" s="20" t="s">
        <v>1178</v>
      </c>
      <c r="AB102" s="20"/>
      <c r="AC102" s="20"/>
      <c r="AD102" s="20"/>
      <c r="AE102" s="97"/>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c r="BJ102" s="6"/>
      <c r="BK102" s="6"/>
      <c r="BL102" s="6"/>
      <c r="BM102" s="6"/>
      <c r="BN102" s="6"/>
      <c r="BO102" s="6"/>
      <c r="BP102" s="6"/>
      <c r="BQ102" s="6"/>
      <c r="BR102" s="6"/>
      <c r="BS102" s="6"/>
      <c r="BT102" s="6"/>
      <c r="BU102" s="6"/>
      <c r="BV102" s="6"/>
      <c r="BW102" s="6"/>
      <c r="BX102" s="6"/>
      <c r="BY102" s="6"/>
      <c r="BZ102" s="6"/>
      <c r="CA102" s="6"/>
      <c r="CB102" s="6"/>
      <c r="CC102" s="6"/>
      <c r="CD102" s="6"/>
      <c r="CE102" s="6"/>
      <c r="CF102" s="6"/>
      <c r="CG102" s="6"/>
      <c r="CH102" s="6"/>
      <c r="CI102" s="6"/>
      <c r="CJ102" s="6"/>
      <c r="CK102" s="6"/>
      <c r="CL102" s="6"/>
      <c r="CM102" s="6"/>
      <c r="CN102" s="6"/>
      <c r="CO102" s="6"/>
      <c r="CP102" s="6"/>
      <c r="CQ102" s="6"/>
      <c r="CR102" s="6"/>
      <c r="CS102" s="6"/>
      <c r="CT102" s="6"/>
      <c r="CU102" s="6"/>
      <c r="CV102" s="6"/>
      <c r="CW102" s="6"/>
      <c r="CX102" s="6"/>
      <c r="CY102" s="6"/>
      <c r="CZ102" s="6"/>
      <c r="DA102" s="6"/>
      <c r="DB102" s="6"/>
      <c r="DC102" s="6"/>
      <c r="DD102" s="6"/>
      <c r="DE102" s="6"/>
      <c r="DF102" s="6"/>
      <c r="DG102" s="6"/>
      <c r="DH102" s="6"/>
      <c r="DI102" s="6"/>
      <c r="DJ102" s="6"/>
      <c r="DK102" s="6"/>
      <c r="DL102" s="6"/>
      <c r="DM102" s="6"/>
      <c r="DN102" s="6"/>
      <c r="DO102" s="6"/>
      <c r="DP102" s="6"/>
      <c r="DQ102" s="6"/>
    </row>
    <row r="103" spans="1:121" s="123" customFormat="1" ht="15.75" customHeight="1">
      <c r="A103" s="72">
        <v>99</v>
      </c>
      <c r="B103" s="73">
        <v>44134</v>
      </c>
      <c r="C103" s="198" t="s">
        <v>1182</v>
      </c>
      <c r="D103" s="72" t="s">
        <v>1186</v>
      </c>
      <c r="E103" s="72" t="s">
        <v>145</v>
      </c>
      <c r="F103" s="74" t="s">
        <v>1183</v>
      </c>
      <c r="G103" s="72" t="s">
        <v>1184</v>
      </c>
      <c r="H103" s="110" t="s">
        <v>1185</v>
      </c>
      <c r="I103" s="110"/>
      <c r="J103" s="110" t="s">
        <v>1054</v>
      </c>
      <c r="K103" s="110" t="s">
        <v>95</v>
      </c>
      <c r="L103" s="110" t="s">
        <v>1188</v>
      </c>
      <c r="M103" s="110" t="s">
        <v>1189</v>
      </c>
      <c r="N103" s="110" t="s">
        <v>1187</v>
      </c>
      <c r="O103" s="110" t="s">
        <v>134</v>
      </c>
      <c r="P103" s="110" t="s">
        <v>37</v>
      </c>
      <c r="Q103" s="110" t="s">
        <v>37</v>
      </c>
      <c r="R103" s="110">
        <v>292</v>
      </c>
      <c r="S103" s="110" t="s">
        <v>37</v>
      </c>
      <c r="T103" s="110" t="s">
        <v>37</v>
      </c>
      <c r="U103" s="110" t="s">
        <v>283</v>
      </c>
      <c r="V103" s="110" t="s">
        <v>37</v>
      </c>
      <c r="W103" s="110" t="s">
        <v>617</v>
      </c>
      <c r="X103" s="110" t="s">
        <v>201</v>
      </c>
      <c r="Y103" s="110"/>
      <c r="Z103" s="110" t="s">
        <v>61</v>
      </c>
      <c r="AA103" s="110"/>
      <c r="AB103" s="110"/>
      <c r="AC103" s="110"/>
      <c r="AD103" s="110" t="s">
        <v>1190</v>
      </c>
      <c r="AE103" s="97"/>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c r="BJ103" s="6"/>
      <c r="BK103" s="6"/>
      <c r="BL103" s="6"/>
      <c r="BM103" s="6"/>
      <c r="BN103" s="6"/>
      <c r="BO103" s="6"/>
      <c r="BP103" s="6"/>
      <c r="BQ103" s="6"/>
      <c r="BR103" s="6"/>
      <c r="BS103" s="6"/>
      <c r="BT103" s="6"/>
      <c r="BU103" s="6"/>
      <c r="BV103" s="6"/>
      <c r="BW103" s="6"/>
      <c r="BX103" s="6"/>
      <c r="BY103" s="6"/>
      <c r="BZ103" s="6"/>
      <c r="CA103" s="6"/>
      <c r="CB103" s="6"/>
      <c r="CC103" s="6"/>
      <c r="CD103" s="6"/>
      <c r="CE103" s="6"/>
      <c r="CF103" s="6"/>
      <c r="CG103" s="6"/>
      <c r="CH103" s="6"/>
      <c r="CI103" s="6"/>
      <c r="CJ103" s="6"/>
      <c r="CK103" s="6"/>
      <c r="CL103" s="6"/>
      <c r="CM103" s="6"/>
      <c r="CN103" s="6"/>
      <c r="CO103" s="6"/>
      <c r="CP103" s="6"/>
      <c r="CQ103" s="6"/>
      <c r="CR103" s="6"/>
      <c r="CS103" s="6"/>
      <c r="CT103" s="6"/>
      <c r="CU103" s="6"/>
      <c r="CV103" s="6"/>
      <c r="CW103" s="6"/>
      <c r="CX103" s="6"/>
      <c r="CY103" s="6"/>
      <c r="CZ103" s="6"/>
      <c r="DA103" s="6"/>
      <c r="DB103" s="6"/>
      <c r="DC103" s="6"/>
      <c r="DD103" s="6"/>
      <c r="DE103" s="6"/>
      <c r="DF103" s="6"/>
      <c r="DG103" s="6"/>
      <c r="DH103" s="6"/>
      <c r="DI103" s="6"/>
      <c r="DJ103" s="6"/>
      <c r="DK103" s="6"/>
      <c r="DL103" s="6"/>
      <c r="DM103" s="6"/>
      <c r="DN103" s="6"/>
      <c r="DO103" s="6"/>
      <c r="DP103" s="6"/>
      <c r="DQ103" s="6"/>
    </row>
    <row r="104" spans="1:121" s="123" customFormat="1" ht="15.75" customHeight="1">
      <c r="A104" s="72">
        <v>100</v>
      </c>
      <c r="B104" s="73">
        <v>44134</v>
      </c>
      <c r="C104" s="198" t="s">
        <v>1182</v>
      </c>
      <c r="D104" s="72" t="s">
        <v>1186</v>
      </c>
      <c r="E104" s="72" t="s">
        <v>145</v>
      </c>
      <c r="F104" s="74" t="s">
        <v>1183</v>
      </c>
      <c r="G104" s="72" t="s">
        <v>1184</v>
      </c>
      <c r="H104" s="110" t="s">
        <v>1185</v>
      </c>
      <c r="I104" s="110"/>
      <c r="J104" s="110" t="s">
        <v>1054</v>
      </c>
      <c r="K104" s="110" t="s">
        <v>147</v>
      </c>
      <c r="L104" s="110" t="s">
        <v>1188</v>
      </c>
      <c r="M104" s="110" t="s">
        <v>1189</v>
      </c>
      <c r="N104" s="110" t="s">
        <v>1187</v>
      </c>
      <c r="O104" s="110" t="s">
        <v>134</v>
      </c>
      <c r="P104" s="110" t="s">
        <v>37</v>
      </c>
      <c r="Q104" s="110" t="s">
        <v>37</v>
      </c>
      <c r="R104" s="110">
        <v>176</v>
      </c>
      <c r="S104" s="110" t="s">
        <v>37</v>
      </c>
      <c r="T104" s="110" t="s">
        <v>37</v>
      </c>
      <c r="U104" s="110" t="s">
        <v>283</v>
      </c>
      <c r="V104" s="110" t="s">
        <v>37</v>
      </c>
      <c r="W104" s="110" t="s">
        <v>617</v>
      </c>
      <c r="X104" s="110" t="s">
        <v>201</v>
      </c>
      <c r="Y104" s="110"/>
      <c r="Z104" s="110" t="s">
        <v>61</v>
      </c>
      <c r="AA104" s="110"/>
      <c r="AB104" s="110"/>
      <c r="AC104" s="110"/>
      <c r="AD104" s="110" t="s">
        <v>1190</v>
      </c>
      <c r="AE104" s="97"/>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c r="BJ104" s="6"/>
      <c r="BK104" s="6"/>
      <c r="BL104" s="6"/>
      <c r="BM104" s="6"/>
      <c r="BN104" s="6"/>
      <c r="BO104" s="6"/>
      <c r="BP104" s="6"/>
      <c r="BQ104" s="6"/>
      <c r="BR104" s="6"/>
      <c r="BS104" s="6"/>
      <c r="BT104" s="6"/>
      <c r="BU104" s="6"/>
      <c r="BV104" s="6"/>
      <c r="BW104" s="6"/>
      <c r="BX104" s="6"/>
      <c r="BY104" s="6"/>
      <c r="BZ104" s="6"/>
      <c r="CA104" s="6"/>
      <c r="CB104" s="6"/>
      <c r="CC104" s="6"/>
      <c r="CD104" s="6"/>
      <c r="CE104" s="6"/>
      <c r="CF104" s="6"/>
      <c r="CG104" s="6"/>
      <c r="CH104" s="6"/>
      <c r="CI104" s="6"/>
      <c r="CJ104" s="6"/>
      <c r="CK104" s="6"/>
      <c r="CL104" s="6"/>
      <c r="CM104" s="6"/>
      <c r="CN104" s="6"/>
      <c r="CO104" s="6"/>
      <c r="CP104" s="6"/>
      <c r="CQ104" s="6"/>
      <c r="CR104" s="6"/>
      <c r="CS104" s="6"/>
      <c r="CT104" s="6"/>
      <c r="CU104" s="6"/>
      <c r="CV104" s="6"/>
      <c r="CW104" s="6"/>
      <c r="CX104" s="6"/>
      <c r="CY104" s="6"/>
      <c r="CZ104" s="6"/>
      <c r="DA104" s="6"/>
      <c r="DB104" s="6"/>
      <c r="DC104" s="6"/>
      <c r="DD104" s="6"/>
      <c r="DE104" s="6"/>
      <c r="DF104" s="6"/>
      <c r="DG104" s="6"/>
      <c r="DH104" s="6"/>
      <c r="DI104" s="6"/>
      <c r="DJ104" s="6"/>
      <c r="DK104" s="6"/>
      <c r="DL104" s="6"/>
      <c r="DM104" s="6"/>
      <c r="DN104" s="6"/>
      <c r="DO104" s="6"/>
      <c r="DP104" s="6"/>
      <c r="DQ104" s="6"/>
    </row>
    <row r="105" spans="1:121" s="123" customFormat="1" ht="15.75" customHeight="1">
      <c r="A105" s="16">
        <v>101</v>
      </c>
      <c r="B105" s="17">
        <v>42770</v>
      </c>
      <c r="C105" s="15" t="s">
        <v>1194</v>
      </c>
      <c r="D105" s="16" t="s">
        <v>1195</v>
      </c>
      <c r="E105" s="16" t="s">
        <v>145</v>
      </c>
      <c r="F105" s="18" t="s">
        <v>1192</v>
      </c>
      <c r="G105" s="16" t="s">
        <v>1193</v>
      </c>
      <c r="H105" s="20" t="s">
        <v>1196</v>
      </c>
      <c r="I105" s="20" t="s">
        <v>1197</v>
      </c>
      <c r="J105" s="20" t="s">
        <v>1198</v>
      </c>
      <c r="K105" s="20" t="s">
        <v>1034</v>
      </c>
      <c r="L105" s="20" t="s">
        <v>1054</v>
      </c>
      <c r="M105" s="20" t="s">
        <v>1199</v>
      </c>
      <c r="N105" s="20" t="s">
        <v>1200</v>
      </c>
      <c r="O105" s="20" t="s">
        <v>55</v>
      </c>
      <c r="P105" s="20" t="s">
        <v>1062</v>
      </c>
      <c r="Q105" s="20" t="s">
        <v>1152</v>
      </c>
      <c r="R105" s="20">
        <v>1</v>
      </c>
      <c r="S105" s="20" t="s">
        <v>37</v>
      </c>
      <c r="T105" s="20" t="s">
        <v>59</v>
      </c>
      <c r="U105" s="20" t="s">
        <v>283</v>
      </c>
      <c r="V105" s="20" t="s">
        <v>37</v>
      </c>
      <c r="W105" s="20" t="s">
        <v>617</v>
      </c>
      <c r="X105" s="20" t="s">
        <v>1201</v>
      </c>
      <c r="Y105" s="20"/>
      <c r="Z105" s="20" t="s">
        <v>61</v>
      </c>
      <c r="AA105" s="20"/>
      <c r="AB105" s="20"/>
      <c r="AC105" s="20"/>
      <c r="AD105" s="20"/>
      <c r="AE105" s="97"/>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c r="BJ105" s="6"/>
      <c r="BK105" s="6"/>
      <c r="BL105" s="6"/>
      <c r="BM105" s="6"/>
      <c r="BN105" s="6"/>
      <c r="BO105" s="6"/>
      <c r="BP105" s="6"/>
      <c r="BQ105" s="6"/>
      <c r="BR105" s="6"/>
      <c r="BS105" s="6"/>
      <c r="BT105" s="6"/>
      <c r="BU105" s="6"/>
      <c r="BV105" s="6"/>
      <c r="BW105" s="6"/>
      <c r="BX105" s="6"/>
      <c r="BY105" s="6"/>
      <c r="BZ105" s="6"/>
      <c r="CA105" s="6"/>
      <c r="CB105" s="6"/>
      <c r="CC105" s="6"/>
      <c r="CD105" s="6"/>
      <c r="CE105" s="6"/>
      <c r="CF105" s="6"/>
      <c r="CG105" s="6"/>
      <c r="CH105" s="6"/>
      <c r="CI105" s="6"/>
      <c r="CJ105" s="6"/>
      <c r="CK105" s="6"/>
      <c r="CL105" s="6"/>
      <c r="CM105" s="6"/>
      <c r="CN105" s="6"/>
      <c r="CO105" s="6"/>
      <c r="CP105" s="6"/>
      <c r="CQ105" s="6"/>
      <c r="CR105" s="6"/>
      <c r="CS105" s="6"/>
      <c r="CT105" s="6"/>
      <c r="CU105" s="6"/>
      <c r="CV105" s="6"/>
      <c r="CW105" s="6"/>
      <c r="CX105" s="6"/>
      <c r="CY105" s="6"/>
      <c r="CZ105" s="6"/>
      <c r="DA105" s="6"/>
      <c r="DB105" s="6"/>
      <c r="DC105" s="6"/>
      <c r="DD105" s="6"/>
      <c r="DE105" s="6"/>
      <c r="DF105" s="6"/>
      <c r="DG105" s="6"/>
      <c r="DH105" s="6"/>
      <c r="DI105" s="6"/>
      <c r="DJ105" s="6"/>
      <c r="DK105" s="6"/>
      <c r="DL105" s="6"/>
      <c r="DM105" s="6"/>
      <c r="DN105" s="6"/>
      <c r="DO105" s="6"/>
      <c r="DP105" s="6"/>
      <c r="DQ105" s="6"/>
    </row>
    <row r="106" spans="1:121" s="123" customFormat="1" ht="15.75" customHeight="1">
      <c r="A106" s="16">
        <v>102</v>
      </c>
      <c r="B106" s="17">
        <v>43928</v>
      </c>
      <c r="C106" s="15" t="s">
        <v>1205</v>
      </c>
      <c r="D106" s="16" t="s">
        <v>1205</v>
      </c>
      <c r="E106" s="16" t="s">
        <v>37</v>
      </c>
      <c r="F106" s="18" t="s">
        <v>1202</v>
      </c>
      <c r="G106" s="16" t="s">
        <v>1204</v>
      </c>
      <c r="H106" s="20" t="s">
        <v>1203</v>
      </c>
      <c r="I106" s="20" t="s">
        <v>1206</v>
      </c>
      <c r="J106" s="20" t="s">
        <v>1207</v>
      </c>
      <c r="K106" s="20" t="s">
        <v>1034</v>
      </c>
      <c r="L106" s="20" t="s">
        <v>37</v>
      </c>
      <c r="M106" s="20" t="s">
        <v>1208</v>
      </c>
      <c r="N106" s="20" t="s">
        <v>1209</v>
      </c>
      <c r="O106" s="20"/>
      <c r="P106" s="20" t="s">
        <v>1210</v>
      </c>
      <c r="Q106" s="20" t="s">
        <v>1152</v>
      </c>
      <c r="R106" s="20">
        <v>2</v>
      </c>
      <c r="S106" s="20" t="s">
        <v>37</v>
      </c>
      <c r="T106" s="20" t="s">
        <v>59</v>
      </c>
      <c r="U106" s="20" t="s">
        <v>283</v>
      </c>
      <c r="V106" s="20" t="s">
        <v>1211</v>
      </c>
      <c r="W106" s="20" t="s">
        <v>617</v>
      </c>
      <c r="X106" s="20" t="s">
        <v>1212</v>
      </c>
      <c r="Y106" s="20"/>
      <c r="Z106" s="20" t="s">
        <v>61</v>
      </c>
      <c r="AA106" s="20"/>
      <c r="AB106" s="20"/>
      <c r="AC106" s="20"/>
      <c r="AD106" s="20"/>
      <c r="AE106" s="97"/>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c r="BJ106" s="6"/>
      <c r="BK106" s="6"/>
      <c r="BL106" s="6"/>
      <c r="BM106" s="6"/>
      <c r="BN106" s="6"/>
      <c r="BO106" s="6"/>
      <c r="BP106" s="6"/>
      <c r="BQ106" s="6"/>
      <c r="BR106" s="6"/>
      <c r="BS106" s="6"/>
      <c r="BT106" s="6"/>
      <c r="BU106" s="6"/>
      <c r="BV106" s="6"/>
      <c r="BW106" s="6"/>
      <c r="BX106" s="6"/>
      <c r="BY106" s="6"/>
      <c r="BZ106" s="6"/>
      <c r="CA106" s="6"/>
      <c r="CB106" s="6"/>
      <c r="CC106" s="6"/>
      <c r="CD106" s="6"/>
      <c r="CE106" s="6"/>
      <c r="CF106" s="6"/>
      <c r="CG106" s="6"/>
      <c r="CH106" s="6"/>
      <c r="CI106" s="6"/>
      <c r="CJ106" s="6"/>
      <c r="CK106" s="6"/>
      <c r="CL106" s="6"/>
      <c r="CM106" s="6"/>
      <c r="CN106" s="6"/>
      <c r="CO106" s="6"/>
      <c r="CP106" s="6"/>
      <c r="CQ106" s="6"/>
      <c r="CR106" s="6"/>
      <c r="CS106" s="6"/>
      <c r="CT106" s="6"/>
      <c r="CU106" s="6"/>
      <c r="CV106" s="6"/>
      <c r="CW106" s="6"/>
      <c r="CX106" s="6"/>
      <c r="CY106" s="6"/>
      <c r="CZ106" s="6"/>
      <c r="DA106" s="6"/>
      <c r="DB106" s="6"/>
      <c r="DC106" s="6"/>
      <c r="DD106" s="6"/>
      <c r="DE106" s="6"/>
      <c r="DF106" s="6"/>
      <c r="DG106" s="6"/>
      <c r="DH106" s="6"/>
      <c r="DI106" s="6"/>
      <c r="DJ106" s="6"/>
      <c r="DK106" s="6"/>
      <c r="DL106" s="6"/>
      <c r="DM106" s="6"/>
      <c r="DN106" s="6"/>
      <c r="DO106" s="6"/>
      <c r="DP106" s="6"/>
      <c r="DQ106" s="6"/>
    </row>
    <row r="107" spans="1:121" s="123" customFormat="1" ht="15.75" customHeight="1">
      <c r="A107" s="16">
        <v>103</v>
      </c>
      <c r="B107" s="17">
        <v>43635</v>
      </c>
      <c r="C107" s="15" t="s">
        <v>1205</v>
      </c>
      <c r="D107" s="16" t="s">
        <v>1054</v>
      </c>
      <c r="E107" s="16" t="s">
        <v>37</v>
      </c>
      <c r="F107" s="18" t="s">
        <v>1213</v>
      </c>
      <c r="G107" s="16" t="s">
        <v>1204</v>
      </c>
      <c r="H107" s="20" t="s">
        <v>1214</v>
      </c>
      <c r="I107" s="20" t="s">
        <v>1215</v>
      </c>
      <c r="J107" s="20" t="s">
        <v>1034</v>
      </c>
      <c r="K107" s="20" t="s">
        <v>1034</v>
      </c>
      <c r="L107" s="20" t="s">
        <v>1216</v>
      </c>
      <c r="M107" s="20" t="s">
        <v>1217</v>
      </c>
      <c r="N107" s="20" t="s">
        <v>1218</v>
      </c>
      <c r="O107" s="20" t="s">
        <v>55</v>
      </c>
      <c r="P107" s="20" t="s">
        <v>1219</v>
      </c>
      <c r="Q107" s="20" t="s">
        <v>1054</v>
      </c>
      <c r="R107" s="20">
        <v>1</v>
      </c>
      <c r="S107" s="20">
        <v>18</v>
      </c>
      <c r="T107" s="20" t="s">
        <v>59</v>
      </c>
      <c r="U107" s="20" t="s">
        <v>283</v>
      </c>
      <c r="V107" s="20" t="s">
        <v>1054</v>
      </c>
      <c r="W107" s="20" t="s">
        <v>617</v>
      </c>
      <c r="X107" s="20" t="s">
        <v>545</v>
      </c>
      <c r="Y107" s="20" t="s">
        <v>1201</v>
      </c>
      <c r="Z107" s="20" t="s">
        <v>61</v>
      </c>
      <c r="AA107" s="20"/>
      <c r="AB107" s="20"/>
      <c r="AC107" s="20"/>
      <c r="AD107" s="20"/>
      <c r="AE107" s="97"/>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c r="BZ107" s="6"/>
      <c r="CA107" s="6"/>
      <c r="CB107" s="6"/>
      <c r="CC107" s="6"/>
      <c r="CD107" s="6"/>
      <c r="CE107" s="6"/>
      <c r="CF107" s="6"/>
      <c r="CG107" s="6"/>
      <c r="CH107" s="6"/>
      <c r="CI107" s="6"/>
      <c r="CJ107" s="6"/>
      <c r="CK107" s="6"/>
      <c r="CL107" s="6"/>
      <c r="CM107" s="6"/>
      <c r="CN107" s="6"/>
      <c r="CO107" s="6"/>
      <c r="CP107" s="6"/>
      <c r="CQ107" s="6"/>
      <c r="CR107" s="6"/>
      <c r="CS107" s="6"/>
      <c r="CT107" s="6"/>
      <c r="CU107" s="6"/>
      <c r="CV107" s="6"/>
      <c r="CW107" s="6"/>
      <c r="CX107" s="6"/>
      <c r="CY107" s="6"/>
      <c r="CZ107" s="6"/>
      <c r="DA107" s="6"/>
      <c r="DB107" s="6"/>
      <c r="DC107" s="6"/>
      <c r="DD107" s="6"/>
      <c r="DE107" s="6"/>
      <c r="DF107" s="6"/>
      <c r="DG107" s="6"/>
      <c r="DH107" s="6"/>
      <c r="DI107" s="6"/>
      <c r="DJ107" s="6"/>
      <c r="DK107" s="6"/>
      <c r="DL107" s="6"/>
      <c r="DM107" s="6"/>
      <c r="DN107" s="6"/>
      <c r="DO107" s="6"/>
      <c r="DP107" s="6"/>
      <c r="DQ107" s="6"/>
    </row>
    <row r="108" spans="1:121" s="123" customFormat="1" ht="15.75" customHeight="1">
      <c r="A108" s="16">
        <v>104</v>
      </c>
      <c r="B108" s="17">
        <v>43464</v>
      </c>
      <c r="C108" s="15" t="s">
        <v>1222</v>
      </c>
      <c r="D108" s="16" t="s">
        <v>45</v>
      </c>
      <c r="E108" s="16" t="s">
        <v>37</v>
      </c>
      <c r="F108" s="18" t="s">
        <v>1220</v>
      </c>
      <c r="G108" s="16" t="s">
        <v>1223</v>
      </c>
      <c r="H108" s="20" t="s">
        <v>1221</v>
      </c>
      <c r="I108" s="20"/>
      <c r="J108" s="20" t="s">
        <v>1054</v>
      </c>
      <c r="K108" s="20" t="s">
        <v>1027</v>
      </c>
      <c r="L108" s="20" t="s">
        <v>1227</v>
      </c>
      <c r="M108" s="20" t="s">
        <v>1224</v>
      </c>
      <c r="N108" s="20" t="s">
        <v>1226</v>
      </c>
      <c r="O108" s="20" t="s">
        <v>134</v>
      </c>
      <c r="P108" s="20" t="s">
        <v>1225</v>
      </c>
      <c r="Q108" s="20" t="s">
        <v>1054</v>
      </c>
      <c r="R108" s="20">
        <v>1</v>
      </c>
      <c r="S108" s="20" t="s">
        <v>1054</v>
      </c>
      <c r="T108" s="20" t="s">
        <v>59</v>
      </c>
      <c r="U108" s="20" t="s">
        <v>283</v>
      </c>
      <c r="V108" s="20" t="s">
        <v>1054</v>
      </c>
      <c r="W108" s="20" t="s">
        <v>1054</v>
      </c>
      <c r="X108" s="20"/>
      <c r="Y108" s="20"/>
      <c r="Z108" s="20" t="s">
        <v>61</v>
      </c>
      <c r="AA108" s="20"/>
      <c r="AB108" s="20"/>
      <c r="AC108" s="20"/>
      <c r="AD108" s="20"/>
      <c r="AE108" s="97"/>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c r="BJ108" s="6"/>
      <c r="BK108" s="6"/>
      <c r="BL108" s="6"/>
      <c r="BM108" s="6"/>
      <c r="BN108" s="6"/>
      <c r="BO108" s="6"/>
      <c r="BP108" s="6"/>
      <c r="BQ108" s="6"/>
      <c r="BR108" s="6"/>
      <c r="BS108" s="6"/>
      <c r="BT108" s="6"/>
      <c r="BU108" s="6"/>
      <c r="BV108" s="6"/>
      <c r="BW108" s="6"/>
      <c r="BX108" s="6"/>
      <c r="BY108" s="6"/>
      <c r="BZ108" s="6"/>
      <c r="CA108" s="6"/>
      <c r="CB108" s="6"/>
      <c r="CC108" s="6"/>
      <c r="CD108" s="6"/>
      <c r="CE108" s="6"/>
      <c r="CF108" s="6"/>
      <c r="CG108" s="6"/>
      <c r="CH108" s="6"/>
      <c r="CI108" s="6"/>
      <c r="CJ108" s="6"/>
      <c r="CK108" s="6"/>
      <c r="CL108" s="6"/>
      <c r="CM108" s="6"/>
      <c r="CN108" s="6"/>
      <c r="CO108" s="6"/>
      <c r="CP108" s="6"/>
      <c r="CQ108" s="6"/>
      <c r="CR108" s="6"/>
      <c r="CS108" s="6"/>
      <c r="CT108" s="6"/>
      <c r="CU108" s="6"/>
      <c r="CV108" s="6"/>
      <c r="CW108" s="6"/>
      <c r="CX108" s="6"/>
      <c r="CY108" s="6"/>
      <c r="CZ108" s="6"/>
      <c r="DA108" s="6"/>
      <c r="DB108" s="6"/>
      <c r="DC108" s="6"/>
      <c r="DD108" s="6"/>
      <c r="DE108" s="6"/>
      <c r="DF108" s="6"/>
      <c r="DG108" s="6"/>
      <c r="DH108" s="6"/>
      <c r="DI108" s="6"/>
      <c r="DJ108" s="6"/>
      <c r="DK108" s="6"/>
      <c r="DL108" s="6"/>
      <c r="DM108" s="6"/>
      <c r="DN108" s="6"/>
      <c r="DO108" s="6"/>
      <c r="DP108" s="6"/>
      <c r="DQ108" s="6"/>
    </row>
    <row r="109" spans="1:121" s="123" customFormat="1" ht="15.75" customHeight="1">
      <c r="A109" s="16">
        <v>105</v>
      </c>
      <c r="B109" s="17">
        <v>43342</v>
      </c>
      <c r="C109" s="15" t="s">
        <v>1222</v>
      </c>
      <c r="D109" s="16" t="s">
        <v>45</v>
      </c>
      <c r="E109" s="16" t="s">
        <v>37</v>
      </c>
      <c r="F109" s="18" t="s">
        <v>1228</v>
      </c>
      <c r="G109" s="16" t="s">
        <v>1223</v>
      </c>
      <c r="H109" s="20" t="s">
        <v>1229</v>
      </c>
      <c r="I109" s="20"/>
      <c r="J109" s="20" t="s">
        <v>1054</v>
      </c>
      <c r="K109" s="20" t="s">
        <v>1027</v>
      </c>
      <c r="L109" s="20" t="s">
        <v>1231</v>
      </c>
      <c r="M109" s="20" t="s">
        <v>1230</v>
      </c>
      <c r="N109" s="20" t="s">
        <v>1232</v>
      </c>
      <c r="O109" s="20" t="s">
        <v>134</v>
      </c>
      <c r="P109" s="20" t="s">
        <v>1233</v>
      </c>
      <c r="Q109" s="20" t="s">
        <v>1234</v>
      </c>
      <c r="R109" s="20">
        <v>1</v>
      </c>
      <c r="S109" s="20" t="s">
        <v>1054</v>
      </c>
      <c r="T109" s="20" t="s">
        <v>59</v>
      </c>
      <c r="U109" s="20" t="s">
        <v>1235</v>
      </c>
      <c r="V109" s="20" t="s">
        <v>1054</v>
      </c>
      <c r="W109" s="20" t="s">
        <v>1054</v>
      </c>
      <c r="X109" s="20"/>
      <c r="Y109" s="20"/>
      <c r="Z109" s="20" t="s">
        <v>61</v>
      </c>
      <c r="AA109" s="20"/>
      <c r="AB109" s="20"/>
      <c r="AC109" s="20"/>
      <c r="AD109" s="20"/>
      <c r="AE109" s="97"/>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c r="BJ109" s="6"/>
      <c r="BK109" s="6"/>
      <c r="BL109" s="6"/>
      <c r="BM109" s="6"/>
      <c r="BN109" s="6"/>
      <c r="BO109" s="6"/>
      <c r="BP109" s="6"/>
      <c r="BQ109" s="6"/>
      <c r="BR109" s="6"/>
      <c r="BS109" s="6"/>
      <c r="BT109" s="6"/>
      <c r="BU109" s="6"/>
      <c r="BV109" s="6"/>
      <c r="BW109" s="6"/>
      <c r="BX109" s="6"/>
      <c r="BY109" s="6"/>
      <c r="BZ109" s="6"/>
      <c r="CA109" s="6"/>
      <c r="CB109" s="6"/>
      <c r="CC109" s="6"/>
      <c r="CD109" s="6"/>
      <c r="CE109" s="6"/>
      <c r="CF109" s="6"/>
      <c r="CG109" s="6"/>
      <c r="CH109" s="6"/>
      <c r="CI109" s="6"/>
      <c r="CJ109" s="6"/>
      <c r="CK109" s="6"/>
      <c r="CL109" s="6"/>
      <c r="CM109" s="6"/>
      <c r="CN109" s="6"/>
      <c r="CO109" s="6"/>
      <c r="CP109" s="6"/>
      <c r="CQ109" s="6"/>
      <c r="CR109" s="6"/>
      <c r="CS109" s="6"/>
      <c r="CT109" s="6"/>
      <c r="CU109" s="6"/>
      <c r="CV109" s="6"/>
      <c r="CW109" s="6"/>
      <c r="CX109" s="6"/>
      <c r="CY109" s="6"/>
      <c r="CZ109" s="6"/>
      <c r="DA109" s="6"/>
      <c r="DB109" s="6"/>
      <c r="DC109" s="6"/>
      <c r="DD109" s="6"/>
      <c r="DE109" s="6"/>
      <c r="DF109" s="6"/>
      <c r="DG109" s="6"/>
      <c r="DH109" s="6"/>
      <c r="DI109" s="6"/>
      <c r="DJ109" s="6"/>
      <c r="DK109" s="6"/>
      <c r="DL109" s="6"/>
      <c r="DM109" s="6"/>
      <c r="DN109" s="6"/>
      <c r="DO109" s="6"/>
      <c r="DP109" s="6"/>
      <c r="DQ109" s="6"/>
    </row>
    <row r="110" spans="1:121" s="123" customFormat="1" ht="15.75" customHeight="1">
      <c r="A110" s="16">
        <v>106</v>
      </c>
      <c r="B110" s="17">
        <v>43875</v>
      </c>
      <c r="C110" s="15" t="s">
        <v>1237</v>
      </c>
      <c r="D110" s="16" t="s">
        <v>1238</v>
      </c>
      <c r="E110" s="16" t="s">
        <v>1054</v>
      </c>
      <c r="F110" s="18" t="s">
        <v>1236</v>
      </c>
      <c r="G110" s="16" t="s">
        <v>1054</v>
      </c>
      <c r="H110" s="20" t="s">
        <v>1239</v>
      </c>
      <c r="I110" s="20"/>
      <c r="J110" s="20" t="s">
        <v>1054</v>
      </c>
      <c r="K110" s="20" t="s">
        <v>1027</v>
      </c>
      <c r="L110" s="20" t="s">
        <v>1243</v>
      </c>
      <c r="M110" s="20" t="s">
        <v>1242</v>
      </c>
      <c r="N110" s="20" t="s">
        <v>1244</v>
      </c>
      <c r="O110" s="20" t="s">
        <v>134</v>
      </c>
      <c r="P110" s="20" t="s">
        <v>1247</v>
      </c>
      <c r="Q110" s="20" t="s">
        <v>1248</v>
      </c>
      <c r="R110" s="20">
        <v>11</v>
      </c>
      <c r="S110" s="20" t="s">
        <v>1240</v>
      </c>
      <c r="T110" s="20" t="s">
        <v>37</v>
      </c>
      <c r="U110" s="20" t="s">
        <v>1246</v>
      </c>
      <c r="V110" s="20" t="s">
        <v>37</v>
      </c>
      <c r="W110" s="20" t="s">
        <v>617</v>
      </c>
      <c r="X110" s="20" t="s">
        <v>1249</v>
      </c>
      <c r="Y110" s="20"/>
      <c r="Z110" s="20" t="s">
        <v>55</v>
      </c>
      <c r="AA110" s="20" t="s">
        <v>1245</v>
      </c>
      <c r="AB110" s="20"/>
      <c r="AC110" s="20"/>
      <c r="AD110" s="20" t="s">
        <v>1241</v>
      </c>
      <c r="AE110" s="97"/>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c r="BJ110" s="6"/>
      <c r="BK110" s="6"/>
      <c r="BL110" s="6"/>
      <c r="BM110" s="6"/>
      <c r="BN110" s="6"/>
      <c r="BO110" s="6"/>
      <c r="BP110" s="6"/>
      <c r="BQ110" s="6"/>
      <c r="BR110" s="6"/>
      <c r="BS110" s="6"/>
      <c r="BT110" s="6"/>
      <c r="BU110" s="6"/>
      <c r="BV110" s="6"/>
      <c r="BW110" s="6"/>
      <c r="BX110" s="6"/>
      <c r="BY110" s="6"/>
      <c r="BZ110" s="6"/>
      <c r="CA110" s="6"/>
      <c r="CB110" s="6"/>
      <c r="CC110" s="6"/>
      <c r="CD110" s="6"/>
      <c r="CE110" s="6"/>
      <c r="CF110" s="6"/>
      <c r="CG110" s="6"/>
      <c r="CH110" s="6"/>
      <c r="CI110" s="6"/>
      <c r="CJ110" s="6"/>
      <c r="CK110" s="6"/>
      <c r="CL110" s="6"/>
      <c r="CM110" s="6"/>
      <c r="CN110" s="6"/>
      <c r="CO110" s="6"/>
      <c r="CP110" s="6"/>
      <c r="CQ110" s="6"/>
      <c r="CR110" s="6"/>
      <c r="CS110" s="6"/>
      <c r="CT110" s="6"/>
      <c r="CU110" s="6"/>
      <c r="CV110" s="6"/>
      <c r="CW110" s="6"/>
      <c r="CX110" s="6"/>
      <c r="CY110" s="6"/>
      <c r="CZ110" s="6"/>
      <c r="DA110" s="6"/>
      <c r="DB110" s="6"/>
      <c r="DC110" s="6"/>
      <c r="DD110" s="6"/>
      <c r="DE110" s="6"/>
      <c r="DF110" s="6"/>
      <c r="DG110" s="6"/>
      <c r="DH110" s="6"/>
      <c r="DI110" s="6"/>
      <c r="DJ110" s="6"/>
      <c r="DK110" s="6"/>
      <c r="DL110" s="6"/>
      <c r="DM110" s="6"/>
      <c r="DN110" s="6"/>
      <c r="DO110" s="6"/>
      <c r="DP110" s="6"/>
      <c r="DQ110" s="6"/>
    </row>
    <row r="111" spans="1:121" s="123" customFormat="1" ht="15.75" customHeight="1">
      <c r="A111" s="16">
        <v>107</v>
      </c>
      <c r="B111" s="17">
        <v>43896</v>
      </c>
      <c r="C111" s="15" t="s">
        <v>1237</v>
      </c>
      <c r="D111" s="16" t="s">
        <v>1054</v>
      </c>
      <c r="E111" s="16" t="s">
        <v>37</v>
      </c>
      <c r="F111" s="18" t="s">
        <v>1250</v>
      </c>
      <c r="G111" s="16" t="s">
        <v>1054</v>
      </c>
      <c r="H111" s="20" t="s">
        <v>1251</v>
      </c>
      <c r="I111" s="20"/>
      <c r="J111" s="20" t="s">
        <v>1252</v>
      </c>
      <c r="K111" s="20" t="s">
        <v>1027</v>
      </c>
      <c r="L111" s="20" t="s">
        <v>1243</v>
      </c>
      <c r="M111" s="20" t="s">
        <v>1253</v>
      </c>
      <c r="N111" s="20" t="s">
        <v>1254</v>
      </c>
      <c r="O111" s="20" t="s">
        <v>175</v>
      </c>
      <c r="P111" s="20" t="s">
        <v>1255</v>
      </c>
      <c r="Q111" s="20" t="s">
        <v>1243</v>
      </c>
      <c r="R111" s="20" t="s">
        <v>1054</v>
      </c>
      <c r="S111" s="20" t="s">
        <v>37</v>
      </c>
      <c r="T111" s="20" t="s">
        <v>37</v>
      </c>
      <c r="U111" s="20" t="s">
        <v>283</v>
      </c>
      <c r="V111" s="20" t="s">
        <v>37</v>
      </c>
      <c r="W111" s="20" t="s">
        <v>617</v>
      </c>
      <c r="X111" s="20" t="s">
        <v>1256</v>
      </c>
      <c r="Y111" s="20"/>
      <c r="Z111" s="20" t="s">
        <v>61</v>
      </c>
      <c r="AA111" s="20"/>
      <c r="AB111" s="20"/>
      <c r="AC111" s="20"/>
      <c r="AD111" s="20"/>
      <c r="AE111" s="97"/>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c r="BJ111" s="6"/>
      <c r="BK111" s="6"/>
      <c r="BL111" s="6"/>
      <c r="BM111" s="6"/>
      <c r="BN111" s="6"/>
      <c r="BO111" s="6"/>
      <c r="BP111" s="6"/>
      <c r="BQ111" s="6"/>
      <c r="BR111" s="6"/>
      <c r="BS111" s="6"/>
      <c r="BT111" s="6"/>
      <c r="BU111" s="6"/>
      <c r="BV111" s="6"/>
      <c r="BW111" s="6"/>
      <c r="BX111" s="6"/>
      <c r="BY111" s="6"/>
      <c r="BZ111" s="6"/>
      <c r="CA111" s="6"/>
      <c r="CB111" s="6"/>
      <c r="CC111" s="6"/>
      <c r="CD111" s="6"/>
      <c r="CE111" s="6"/>
      <c r="CF111" s="6"/>
      <c r="CG111" s="6"/>
      <c r="CH111" s="6"/>
      <c r="CI111" s="6"/>
      <c r="CJ111" s="6"/>
      <c r="CK111" s="6"/>
      <c r="CL111" s="6"/>
      <c r="CM111" s="6"/>
      <c r="CN111" s="6"/>
      <c r="CO111" s="6"/>
      <c r="CP111" s="6"/>
      <c r="CQ111" s="6"/>
      <c r="CR111" s="6"/>
      <c r="CS111" s="6"/>
      <c r="CT111" s="6"/>
      <c r="CU111" s="6"/>
      <c r="CV111" s="6"/>
      <c r="CW111" s="6"/>
      <c r="CX111" s="6"/>
      <c r="CY111" s="6"/>
      <c r="CZ111" s="6"/>
      <c r="DA111" s="6"/>
      <c r="DB111" s="6"/>
      <c r="DC111" s="6"/>
      <c r="DD111" s="6"/>
      <c r="DE111" s="6"/>
      <c r="DF111" s="6"/>
      <c r="DG111" s="6"/>
      <c r="DH111" s="6"/>
      <c r="DI111" s="6"/>
      <c r="DJ111" s="6"/>
      <c r="DK111" s="6"/>
      <c r="DL111" s="6"/>
      <c r="DM111" s="6"/>
      <c r="DN111" s="6"/>
      <c r="DO111" s="6"/>
      <c r="DP111" s="6"/>
      <c r="DQ111" s="6"/>
    </row>
    <row r="112" spans="1:121" s="123" customFormat="1" ht="15.75" customHeight="1">
      <c r="A112" s="16">
        <v>108</v>
      </c>
      <c r="B112" s="17">
        <v>42479</v>
      </c>
      <c r="C112" s="15" t="s">
        <v>1086</v>
      </c>
      <c r="D112" s="16" t="s">
        <v>1257</v>
      </c>
      <c r="E112" s="16" t="s">
        <v>37</v>
      </c>
      <c r="F112" s="18" t="s">
        <v>1088</v>
      </c>
      <c r="G112" s="16" t="s">
        <v>18</v>
      </c>
      <c r="H112" s="20" t="s">
        <v>1089</v>
      </c>
      <c r="I112" s="20" t="s">
        <v>1090</v>
      </c>
      <c r="J112" s="20" t="s">
        <v>1054</v>
      </c>
      <c r="K112" s="20" t="s">
        <v>1027</v>
      </c>
      <c r="L112" s="20" t="s">
        <v>1243</v>
      </c>
      <c r="M112" s="20" t="s">
        <v>1091</v>
      </c>
      <c r="N112" s="20" t="s">
        <v>1258</v>
      </c>
      <c r="O112" s="20" t="s">
        <v>150</v>
      </c>
      <c r="P112" s="20" t="s">
        <v>1260</v>
      </c>
      <c r="Q112" s="20" t="s">
        <v>1243</v>
      </c>
      <c r="R112" s="20">
        <v>1</v>
      </c>
      <c r="S112" s="20" t="s">
        <v>1054</v>
      </c>
      <c r="T112" s="20" t="s">
        <v>59</v>
      </c>
      <c r="U112" s="20" t="s">
        <v>1094</v>
      </c>
      <c r="V112" s="20" t="s">
        <v>1054</v>
      </c>
      <c r="W112" s="20" t="s">
        <v>617</v>
      </c>
      <c r="X112" s="20" t="s">
        <v>545</v>
      </c>
      <c r="Y112" s="20" t="s">
        <v>114</v>
      </c>
      <c r="Z112" s="20" t="s">
        <v>1259</v>
      </c>
      <c r="AA112" s="20"/>
      <c r="AB112" s="20"/>
      <c r="AC112" s="20"/>
      <c r="AD112" s="20"/>
      <c r="AE112" s="97"/>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c r="BJ112" s="6"/>
      <c r="BK112" s="6"/>
      <c r="BL112" s="6"/>
      <c r="BM112" s="6"/>
      <c r="BN112" s="6"/>
      <c r="BO112" s="6"/>
      <c r="BP112" s="6"/>
      <c r="BQ112" s="6"/>
      <c r="BR112" s="6"/>
      <c r="BS112" s="6"/>
      <c r="BT112" s="6"/>
      <c r="BU112" s="6"/>
      <c r="BV112" s="6"/>
      <c r="BW112" s="6"/>
      <c r="BX112" s="6"/>
      <c r="BY112" s="6"/>
      <c r="BZ112" s="6"/>
      <c r="CA112" s="6"/>
      <c r="CB112" s="6"/>
      <c r="CC112" s="6"/>
      <c r="CD112" s="6"/>
      <c r="CE112" s="6"/>
      <c r="CF112" s="6"/>
      <c r="CG112" s="6"/>
      <c r="CH112" s="6"/>
      <c r="CI112" s="6"/>
      <c r="CJ112" s="6"/>
      <c r="CK112" s="6"/>
      <c r="CL112" s="6"/>
      <c r="CM112" s="6"/>
      <c r="CN112" s="6"/>
      <c r="CO112" s="6"/>
      <c r="CP112" s="6"/>
      <c r="CQ112" s="6"/>
      <c r="CR112" s="6"/>
      <c r="CS112" s="6"/>
      <c r="CT112" s="6"/>
      <c r="CU112" s="6"/>
      <c r="CV112" s="6"/>
      <c r="CW112" s="6"/>
      <c r="CX112" s="6"/>
      <c r="CY112" s="6"/>
      <c r="CZ112" s="6"/>
      <c r="DA112" s="6"/>
      <c r="DB112" s="6"/>
      <c r="DC112" s="6"/>
      <c r="DD112" s="6"/>
      <c r="DE112" s="6"/>
      <c r="DF112" s="6"/>
      <c r="DG112" s="6"/>
      <c r="DH112" s="6"/>
      <c r="DI112" s="6"/>
      <c r="DJ112" s="6"/>
      <c r="DK112" s="6"/>
      <c r="DL112" s="6"/>
      <c r="DM112" s="6"/>
      <c r="DN112" s="6"/>
      <c r="DO112" s="6"/>
      <c r="DP112" s="6"/>
      <c r="DQ112" s="6"/>
    </row>
    <row r="113" spans="1:121" s="123" customFormat="1" ht="15.75" customHeight="1">
      <c r="A113" s="16">
        <v>109</v>
      </c>
      <c r="B113" s="17">
        <v>42860</v>
      </c>
      <c r="C113" s="15" t="s">
        <v>1262</v>
      </c>
      <c r="D113" s="16" t="s">
        <v>1054</v>
      </c>
      <c r="E113" s="16" t="s">
        <v>37</v>
      </c>
      <c r="F113" s="18" t="s">
        <v>1261</v>
      </c>
      <c r="G113" s="16" t="s">
        <v>258</v>
      </c>
      <c r="H113" s="20" t="s">
        <v>1263</v>
      </c>
      <c r="I113" s="20"/>
      <c r="J113" s="20" t="s">
        <v>1252</v>
      </c>
      <c r="K113" s="20" t="s">
        <v>1027</v>
      </c>
      <c r="L113" s="20" t="s">
        <v>1264</v>
      </c>
      <c r="M113" s="20" t="s">
        <v>1265</v>
      </c>
      <c r="N113" s="20" t="s">
        <v>1244</v>
      </c>
      <c r="O113" s="20" t="s">
        <v>1054</v>
      </c>
      <c r="P113" s="20" t="s">
        <v>1266</v>
      </c>
      <c r="Q113" s="20" t="s">
        <v>1243</v>
      </c>
      <c r="R113" s="20">
        <v>1</v>
      </c>
      <c r="S113" s="20" t="s">
        <v>1054</v>
      </c>
      <c r="T113" s="20" t="s">
        <v>59</v>
      </c>
      <c r="U113" s="20" t="s">
        <v>1267</v>
      </c>
      <c r="V113" s="20" t="s">
        <v>1054</v>
      </c>
      <c r="W113" s="20" t="s">
        <v>1054</v>
      </c>
      <c r="X113" s="20"/>
      <c r="Y113" s="20"/>
      <c r="Z113" s="20" t="s">
        <v>61</v>
      </c>
      <c r="AA113" s="20"/>
      <c r="AB113" s="20"/>
      <c r="AC113" s="20"/>
      <c r="AD113" s="20"/>
      <c r="AE113" s="97"/>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c r="BJ113" s="6"/>
      <c r="BK113" s="6"/>
      <c r="BL113" s="6"/>
      <c r="BM113" s="6"/>
      <c r="BN113" s="6"/>
      <c r="BO113" s="6"/>
      <c r="BP113" s="6"/>
      <c r="BQ113" s="6"/>
      <c r="BR113" s="6"/>
      <c r="BS113" s="6"/>
      <c r="BT113" s="6"/>
      <c r="BU113" s="6"/>
      <c r="BV113" s="6"/>
      <c r="BW113" s="6"/>
      <c r="BX113" s="6"/>
      <c r="BY113" s="6"/>
      <c r="BZ113" s="6"/>
      <c r="CA113" s="6"/>
      <c r="CB113" s="6"/>
      <c r="CC113" s="6"/>
      <c r="CD113" s="6"/>
      <c r="CE113" s="6"/>
      <c r="CF113" s="6"/>
      <c r="CG113" s="6"/>
      <c r="CH113" s="6"/>
      <c r="CI113" s="6"/>
      <c r="CJ113" s="6"/>
      <c r="CK113" s="6"/>
      <c r="CL113" s="6"/>
      <c r="CM113" s="6"/>
      <c r="CN113" s="6"/>
      <c r="CO113" s="6"/>
      <c r="CP113" s="6"/>
      <c r="CQ113" s="6"/>
      <c r="CR113" s="6"/>
      <c r="CS113" s="6"/>
      <c r="CT113" s="6"/>
      <c r="CU113" s="6"/>
      <c r="CV113" s="6"/>
      <c r="CW113" s="6"/>
      <c r="CX113" s="6"/>
      <c r="CY113" s="6"/>
      <c r="CZ113" s="6"/>
      <c r="DA113" s="6"/>
      <c r="DB113" s="6"/>
      <c r="DC113" s="6"/>
      <c r="DD113" s="6"/>
      <c r="DE113" s="6"/>
      <c r="DF113" s="6"/>
      <c r="DG113" s="6"/>
      <c r="DH113" s="6"/>
      <c r="DI113" s="6"/>
      <c r="DJ113" s="6"/>
      <c r="DK113" s="6"/>
      <c r="DL113" s="6"/>
      <c r="DM113" s="6"/>
      <c r="DN113" s="6"/>
      <c r="DO113" s="6"/>
      <c r="DP113" s="6"/>
      <c r="DQ113" s="6"/>
    </row>
    <row r="114" spans="1:121" s="123" customFormat="1" ht="15.75" customHeight="1">
      <c r="A114" s="16">
        <v>110</v>
      </c>
      <c r="B114" s="17">
        <v>43908</v>
      </c>
      <c r="C114" s="15" t="s">
        <v>1262</v>
      </c>
      <c r="D114" s="16" t="s">
        <v>1054</v>
      </c>
      <c r="E114" s="16" t="s">
        <v>37</v>
      </c>
      <c r="F114" s="18" t="s">
        <v>1268</v>
      </c>
      <c r="G114" s="16" t="s">
        <v>258</v>
      </c>
      <c r="H114" s="20" t="s">
        <v>1269</v>
      </c>
      <c r="I114" s="20"/>
      <c r="J114" s="20"/>
      <c r="K114" s="20" t="s">
        <v>1027</v>
      </c>
      <c r="L114" s="20" t="s">
        <v>1272</v>
      </c>
      <c r="M114" s="20" t="s">
        <v>1273</v>
      </c>
      <c r="N114" s="20" t="s">
        <v>1274</v>
      </c>
      <c r="O114" s="20" t="s">
        <v>134</v>
      </c>
      <c r="P114" s="20" t="s">
        <v>1275</v>
      </c>
      <c r="Q114" s="20" t="s">
        <v>1152</v>
      </c>
      <c r="R114" s="20">
        <v>2</v>
      </c>
      <c r="S114" s="20" t="s">
        <v>37</v>
      </c>
      <c r="T114" s="20" t="s">
        <v>59</v>
      </c>
      <c r="U114" s="20" t="s">
        <v>1270</v>
      </c>
      <c r="V114" s="20" t="s">
        <v>37</v>
      </c>
      <c r="W114" s="20" t="s">
        <v>617</v>
      </c>
      <c r="X114" s="20" t="s">
        <v>545</v>
      </c>
      <c r="Y114" s="20"/>
      <c r="Z114" s="20" t="s">
        <v>61</v>
      </c>
      <c r="AA114" s="20"/>
      <c r="AB114" s="20"/>
      <c r="AC114" s="20"/>
      <c r="AD114" s="20" t="s">
        <v>1271</v>
      </c>
      <c r="AE114" s="97"/>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c r="BJ114" s="6"/>
      <c r="BK114" s="6"/>
      <c r="BL114" s="6"/>
      <c r="BM114" s="6"/>
      <c r="BN114" s="6"/>
      <c r="BO114" s="6"/>
      <c r="BP114" s="6"/>
      <c r="BQ114" s="6"/>
      <c r="BR114" s="6"/>
      <c r="BS114" s="6"/>
      <c r="BT114" s="6"/>
      <c r="BU114" s="6"/>
      <c r="BV114" s="6"/>
      <c r="BW114" s="6"/>
      <c r="BX114" s="6"/>
      <c r="BY114" s="6"/>
      <c r="BZ114" s="6"/>
      <c r="CA114" s="6"/>
      <c r="CB114" s="6"/>
      <c r="CC114" s="6"/>
      <c r="CD114" s="6"/>
      <c r="CE114" s="6"/>
      <c r="CF114" s="6"/>
      <c r="CG114" s="6"/>
      <c r="CH114" s="6"/>
      <c r="CI114" s="6"/>
      <c r="CJ114" s="6"/>
      <c r="CK114" s="6"/>
      <c r="CL114" s="6"/>
      <c r="CM114" s="6"/>
      <c r="CN114" s="6"/>
      <c r="CO114" s="6"/>
      <c r="CP114" s="6"/>
      <c r="CQ114" s="6"/>
      <c r="CR114" s="6"/>
      <c r="CS114" s="6"/>
      <c r="CT114" s="6"/>
      <c r="CU114" s="6"/>
      <c r="CV114" s="6"/>
      <c r="CW114" s="6"/>
      <c r="CX114" s="6"/>
      <c r="CY114" s="6"/>
      <c r="CZ114" s="6"/>
      <c r="DA114" s="6"/>
      <c r="DB114" s="6"/>
      <c r="DC114" s="6"/>
      <c r="DD114" s="6"/>
      <c r="DE114" s="6"/>
      <c r="DF114" s="6"/>
      <c r="DG114" s="6"/>
      <c r="DH114" s="6"/>
      <c r="DI114" s="6"/>
      <c r="DJ114" s="6"/>
      <c r="DK114" s="6"/>
      <c r="DL114" s="6"/>
      <c r="DM114" s="6"/>
      <c r="DN114" s="6"/>
      <c r="DO114" s="6"/>
      <c r="DP114" s="6"/>
      <c r="DQ114" s="6"/>
    </row>
    <row r="115" spans="1:121" s="123" customFormat="1" ht="15.75" customHeight="1">
      <c r="A115" s="16">
        <v>111</v>
      </c>
      <c r="B115" s="17">
        <v>43957</v>
      </c>
      <c r="C115" s="15" t="s">
        <v>1277</v>
      </c>
      <c r="D115" s="16" t="s">
        <v>45</v>
      </c>
      <c r="E115" s="16" t="s">
        <v>37</v>
      </c>
      <c r="F115" s="18" t="s">
        <v>1276</v>
      </c>
      <c r="G115" s="16" t="s">
        <v>1054</v>
      </c>
      <c r="H115" s="20" t="s">
        <v>1278</v>
      </c>
      <c r="I115" s="20" t="s">
        <v>1279</v>
      </c>
      <c r="J115" s="20" t="s">
        <v>1281</v>
      </c>
      <c r="K115" s="20" t="s">
        <v>181</v>
      </c>
      <c r="L115" s="20" t="s">
        <v>1282</v>
      </c>
      <c r="M115" s="20" t="s">
        <v>1280</v>
      </c>
      <c r="N115" s="20" t="s">
        <v>1283</v>
      </c>
      <c r="O115" s="20" t="s">
        <v>134</v>
      </c>
      <c r="P115" s="20" t="s">
        <v>1284</v>
      </c>
      <c r="Q115" s="20" t="s">
        <v>1285</v>
      </c>
      <c r="R115" s="20">
        <v>1</v>
      </c>
      <c r="S115" s="20" t="s">
        <v>1054</v>
      </c>
      <c r="T115" s="20" t="s">
        <v>59</v>
      </c>
      <c r="U115" s="20" t="s">
        <v>1288</v>
      </c>
      <c r="V115" s="20"/>
      <c r="W115" s="20" t="s">
        <v>617</v>
      </c>
      <c r="X115" s="20" t="s">
        <v>1064</v>
      </c>
      <c r="Y115" s="20"/>
      <c r="Z115" s="20" t="s">
        <v>61</v>
      </c>
      <c r="AA115" s="20" t="s">
        <v>500</v>
      </c>
      <c r="AB115" s="20" t="s">
        <v>1286</v>
      </c>
      <c r="AC115" s="20"/>
      <c r="AD115" s="20" t="s">
        <v>1287</v>
      </c>
      <c r="AE115" s="97"/>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c r="BJ115" s="6"/>
      <c r="BK115" s="6"/>
      <c r="BL115" s="6"/>
      <c r="BM115" s="6"/>
      <c r="BN115" s="6"/>
      <c r="BO115" s="6"/>
      <c r="BP115" s="6"/>
      <c r="BQ115" s="6"/>
      <c r="BR115" s="6"/>
      <c r="BS115" s="6"/>
      <c r="BT115" s="6"/>
      <c r="BU115" s="6"/>
      <c r="BV115" s="6"/>
      <c r="BW115" s="6"/>
      <c r="BX115" s="6"/>
      <c r="BY115" s="6"/>
      <c r="BZ115" s="6"/>
      <c r="CA115" s="6"/>
      <c r="CB115" s="6"/>
      <c r="CC115" s="6"/>
      <c r="CD115" s="6"/>
      <c r="CE115" s="6"/>
      <c r="CF115" s="6"/>
      <c r="CG115" s="6"/>
      <c r="CH115" s="6"/>
      <c r="CI115" s="6"/>
      <c r="CJ115" s="6"/>
      <c r="CK115" s="6"/>
      <c r="CL115" s="6"/>
      <c r="CM115" s="6"/>
      <c r="CN115" s="6"/>
      <c r="CO115" s="6"/>
      <c r="CP115" s="6"/>
      <c r="CQ115" s="6"/>
      <c r="CR115" s="6"/>
      <c r="CS115" s="6"/>
      <c r="CT115" s="6"/>
      <c r="CU115" s="6"/>
      <c r="CV115" s="6"/>
      <c r="CW115" s="6"/>
      <c r="CX115" s="6"/>
      <c r="CY115" s="6"/>
      <c r="CZ115" s="6"/>
      <c r="DA115" s="6"/>
      <c r="DB115" s="6"/>
      <c r="DC115" s="6"/>
      <c r="DD115" s="6"/>
      <c r="DE115" s="6"/>
      <c r="DF115" s="6"/>
      <c r="DG115" s="6"/>
      <c r="DH115" s="6"/>
      <c r="DI115" s="6"/>
      <c r="DJ115" s="6"/>
      <c r="DK115" s="6"/>
      <c r="DL115" s="6"/>
      <c r="DM115" s="6"/>
      <c r="DN115" s="6"/>
      <c r="DO115" s="6"/>
      <c r="DP115" s="6"/>
      <c r="DQ115" s="6"/>
    </row>
    <row r="116" spans="1:121" s="123" customFormat="1" ht="15.75" customHeight="1">
      <c r="A116" s="16">
        <v>112</v>
      </c>
      <c r="B116" s="17">
        <v>43990</v>
      </c>
      <c r="C116" s="15" t="s">
        <v>1289</v>
      </c>
      <c r="D116" s="16" t="s">
        <v>1290</v>
      </c>
      <c r="E116" s="16" t="s">
        <v>59</v>
      </c>
      <c r="F116" s="18" t="s">
        <v>1291</v>
      </c>
      <c r="G116" s="16" t="s">
        <v>1292</v>
      </c>
      <c r="H116" s="20" t="s">
        <v>1293</v>
      </c>
      <c r="I116" s="20" t="s">
        <v>1294</v>
      </c>
      <c r="J116" s="20" t="s">
        <v>1292</v>
      </c>
      <c r="K116" s="20" t="s">
        <v>181</v>
      </c>
      <c r="L116" s="20" t="s">
        <v>1298</v>
      </c>
      <c r="M116" s="20" t="s">
        <v>1295</v>
      </c>
      <c r="N116" s="20" t="s">
        <v>1296</v>
      </c>
      <c r="O116" s="20" t="s">
        <v>134</v>
      </c>
      <c r="P116" s="20" t="s">
        <v>1297</v>
      </c>
      <c r="Q116" s="20" t="s">
        <v>617</v>
      </c>
      <c r="R116" s="20" t="s">
        <v>1054</v>
      </c>
      <c r="S116" s="20" t="s">
        <v>37</v>
      </c>
      <c r="T116" s="20" t="s">
        <v>1066</v>
      </c>
      <c r="U116" s="20" t="s">
        <v>1270</v>
      </c>
      <c r="V116" s="20" t="s">
        <v>37</v>
      </c>
      <c r="W116" s="20" t="s">
        <v>617</v>
      </c>
      <c r="X116" s="20" t="s">
        <v>1054</v>
      </c>
      <c r="Y116" s="20"/>
      <c r="Z116" s="20" t="s">
        <v>61</v>
      </c>
      <c r="AA116" s="20"/>
      <c r="AB116" s="20"/>
      <c r="AC116" s="20"/>
      <c r="AD116" s="20"/>
      <c r="AE116" s="97"/>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c r="BJ116" s="6"/>
      <c r="BK116" s="6"/>
      <c r="BL116" s="6"/>
      <c r="BM116" s="6"/>
      <c r="BN116" s="6"/>
      <c r="BO116" s="6"/>
      <c r="BP116" s="6"/>
      <c r="BQ116" s="6"/>
      <c r="BR116" s="6"/>
      <c r="BS116" s="6"/>
      <c r="BT116" s="6"/>
      <c r="BU116" s="6"/>
      <c r="BV116" s="6"/>
      <c r="BW116" s="6"/>
      <c r="BX116" s="6"/>
      <c r="BY116" s="6"/>
      <c r="BZ116" s="6"/>
      <c r="CA116" s="6"/>
      <c r="CB116" s="6"/>
      <c r="CC116" s="6"/>
      <c r="CD116" s="6"/>
      <c r="CE116" s="6"/>
      <c r="CF116" s="6"/>
      <c r="CG116" s="6"/>
      <c r="CH116" s="6"/>
      <c r="CI116" s="6"/>
      <c r="CJ116" s="6"/>
      <c r="CK116" s="6"/>
      <c r="CL116" s="6"/>
      <c r="CM116" s="6"/>
      <c r="CN116" s="6"/>
      <c r="CO116" s="6"/>
      <c r="CP116" s="6"/>
      <c r="CQ116" s="6"/>
      <c r="CR116" s="6"/>
      <c r="CS116" s="6"/>
      <c r="CT116" s="6"/>
      <c r="CU116" s="6"/>
      <c r="CV116" s="6"/>
      <c r="CW116" s="6"/>
      <c r="CX116" s="6"/>
      <c r="CY116" s="6"/>
      <c r="CZ116" s="6"/>
      <c r="DA116" s="6"/>
      <c r="DB116" s="6"/>
      <c r="DC116" s="6"/>
      <c r="DD116" s="6"/>
      <c r="DE116" s="6"/>
      <c r="DF116" s="6"/>
      <c r="DG116" s="6"/>
      <c r="DH116" s="6"/>
      <c r="DI116" s="6"/>
      <c r="DJ116" s="6"/>
      <c r="DK116" s="6"/>
      <c r="DL116" s="6"/>
      <c r="DM116" s="6"/>
      <c r="DN116" s="6"/>
      <c r="DO116" s="6"/>
      <c r="DP116" s="6"/>
      <c r="DQ116" s="6"/>
    </row>
    <row r="117" spans="1:121" s="123" customFormat="1" ht="15.75" customHeight="1">
      <c r="A117" s="16">
        <v>113</v>
      </c>
      <c r="B117" s="17">
        <v>43987</v>
      </c>
      <c r="C117" s="15" t="s">
        <v>1289</v>
      </c>
      <c r="D117" s="16" t="s">
        <v>1169</v>
      </c>
      <c r="E117" s="16" t="s">
        <v>37</v>
      </c>
      <c r="F117" s="18" t="s">
        <v>1299</v>
      </c>
      <c r="G117" s="16" t="s">
        <v>50</v>
      </c>
      <c r="H117" s="20" t="s">
        <v>1300</v>
      </c>
      <c r="I117" s="20"/>
      <c r="J117" s="20" t="s">
        <v>1301</v>
      </c>
      <c r="K117" s="20" t="s">
        <v>237</v>
      </c>
      <c r="L117" s="20" t="s">
        <v>1303</v>
      </c>
      <c r="M117" s="20" t="s">
        <v>1302</v>
      </c>
      <c r="N117" s="20" t="s">
        <v>1305</v>
      </c>
      <c r="O117" s="20" t="s">
        <v>134</v>
      </c>
      <c r="P117" s="20" t="s">
        <v>1306</v>
      </c>
      <c r="Q117" s="20" t="s">
        <v>617</v>
      </c>
      <c r="R117" s="20">
        <v>11</v>
      </c>
      <c r="S117" s="20" t="s">
        <v>37</v>
      </c>
      <c r="T117" s="20" t="s">
        <v>37</v>
      </c>
      <c r="U117" s="20" t="s">
        <v>1270</v>
      </c>
      <c r="V117" s="20" t="s">
        <v>37</v>
      </c>
      <c r="W117" s="20" t="s">
        <v>617</v>
      </c>
      <c r="X117" s="20" t="s">
        <v>201</v>
      </c>
      <c r="Y117" s="20"/>
      <c r="Z117" s="20" t="s">
        <v>61</v>
      </c>
      <c r="AA117" s="20"/>
      <c r="AB117" s="20"/>
      <c r="AC117" s="20"/>
      <c r="AD117" s="20" t="s">
        <v>1304</v>
      </c>
      <c r="AE117" s="97"/>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c r="BJ117" s="6"/>
      <c r="BK117" s="6"/>
      <c r="BL117" s="6"/>
      <c r="BM117" s="6"/>
      <c r="BN117" s="6"/>
      <c r="BO117" s="6"/>
      <c r="BP117" s="6"/>
      <c r="BQ117" s="6"/>
      <c r="BR117" s="6"/>
      <c r="BS117" s="6"/>
      <c r="BT117" s="6"/>
      <c r="BU117" s="6"/>
      <c r="BV117" s="6"/>
      <c r="BW117" s="6"/>
      <c r="BX117" s="6"/>
      <c r="BY117" s="6"/>
      <c r="BZ117" s="6"/>
      <c r="CA117" s="6"/>
      <c r="CB117" s="6"/>
      <c r="CC117" s="6"/>
      <c r="CD117" s="6"/>
      <c r="CE117" s="6"/>
      <c r="CF117" s="6"/>
      <c r="CG117" s="6"/>
      <c r="CH117" s="6"/>
      <c r="CI117" s="6"/>
      <c r="CJ117" s="6"/>
      <c r="CK117" s="6"/>
      <c r="CL117" s="6"/>
      <c r="CM117" s="6"/>
      <c r="CN117" s="6"/>
      <c r="CO117" s="6"/>
      <c r="CP117" s="6"/>
      <c r="CQ117" s="6"/>
      <c r="CR117" s="6"/>
      <c r="CS117" s="6"/>
      <c r="CT117" s="6"/>
      <c r="CU117" s="6"/>
      <c r="CV117" s="6"/>
      <c r="CW117" s="6"/>
      <c r="CX117" s="6"/>
      <c r="CY117" s="6"/>
      <c r="CZ117" s="6"/>
      <c r="DA117" s="6"/>
      <c r="DB117" s="6"/>
      <c r="DC117" s="6"/>
      <c r="DD117" s="6"/>
      <c r="DE117" s="6"/>
      <c r="DF117" s="6"/>
      <c r="DG117" s="6"/>
      <c r="DH117" s="6"/>
      <c r="DI117" s="6"/>
      <c r="DJ117" s="6"/>
      <c r="DK117" s="6"/>
      <c r="DL117" s="6"/>
      <c r="DM117" s="6"/>
      <c r="DN117" s="6"/>
      <c r="DO117" s="6"/>
      <c r="DP117" s="6"/>
      <c r="DQ117" s="6"/>
    </row>
    <row r="118" spans="1:121" s="123" customFormat="1" ht="15.75" customHeight="1">
      <c r="A118" s="16">
        <v>114</v>
      </c>
      <c r="B118" s="17">
        <v>43991</v>
      </c>
      <c r="C118" s="15" t="s">
        <v>1310</v>
      </c>
      <c r="D118" s="16" t="s">
        <v>1312</v>
      </c>
      <c r="E118" s="16" t="s">
        <v>145</v>
      </c>
      <c r="F118" s="18" t="s">
        <v>1307</v>
      </c>
      <c r="G118" s="16" t="s">
        <v>1191</v>
      </c>
      <c r="H118" s="20" t="s">
        <v>1309</v>
      </c>
      <c r="I118" s="20" t="s">
        <v>1311</v>
      </c>
      <c r="J118" s="20" t="s">
        <v>1292</v>
      </c>
      <c r="K118" s="20" t="s">
        <v>181</v>
      </c>
      <c r="L118" s="20" t="s">
        <v>1313</v>
      </c>
      <c r="M118" s="20" t="s">
        <v>1314</v>
      </c>
      <c r="N118" s="20" t="s">
        <v>1315</v>
      </c>
      <c r="O118" s="20" t="s">
        <v>134</v>
      </c>
      <c r="P118" s="20" t="s">
        <v>1316</v>
      </c>
      <c r="Q118" s="20" t="s">
        <v>1152</v>
      </c>
      <c r="R118" s="20">
        <v>3</v>
      </c>
      <c r="S118" s="20" t="s">
        <v>37</v>
      </c>
      <c r="T118" s="20" t="s">
        <v>162</v>
      </c>
      <c r="U118" s="20" t="s">
        <v>1270</v>
      </c>
      <c r="V118" s="20" t="s">
        <v>37</v>
      </c>
      <c r="W118" s="20" t="s">
        <v>617</v>
      </c>
      <c r="X118" s="20" t="s">
        <v>1317</v>
      </c>
      <c r="Y118" s="20"/>
      <c r="Z118" s="20" t="s">
        <v>61</v>
      </c>
      <c r="AA118" s="20"/>
      <c r="AB118" s="20"/>
      <c r="AC118" s="20"/>
      <c r="AD118" s="20"/>
      <c r="AE118" s="97"/>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c r="BJ118" s="6"/>
      <c r="BK118" s="6"/>
      <c r="BL118" s="6"/>
      <c r="BM118" s="6"/>
      <c r="BN118" s="6"/>
      <c r="BO118" s="6"/>
      <c r="BP118" s="6"/>
      <c r="BQ118" s="6"/>
      <c r="BR118" s="6"/>
      <c r="BS118" s="6"/>
      <c r="BT118" s="6"/>
      <c r="BU118" s="6"/>
      <c r="BV118" s="6"/>
      <c r="BW118" s="6"/>
      <c r="BX118" s="6"/>
      <c r="BY118" s="6"/>
      <c r="BZ118" s="6"/>
      <c r="CA118" s="6"/>
      <c r="CB118" s="6"/>
      <c r="CC118" s="6"/>
      <c r="CD118" s="6"/>
      <c r="CE118" s="6"/>
      <c r="CF118" s="6"/>
      <c r="CG118" s="6"/>
      <c r="CH118" s="6"/>
      <c r="CI118" s="6"/>
      <c r="CJ118" s="6"/>
      <c r="CK118" s="6"/>
      <c r="CL118" s="6"/>
      <c r="CM118" s="6"/>
      <c r="CN118" s="6"/>
      <c r="CO118" s="6"/>
      <c r="CP118" s="6"/>
      <c r="CQ118" s="6"/>
      <c r="CR118" s="6"/>
      <c r="CS118" s="6"/>
      <c r="CT118" s="6"/>
      <c r="CU118" s="6"/>
      <c r="CV118" s="6"/>
      <c r="CW118" s="6"/>
      <c r="CX118" s="6"/>
      <c r="CY118" s="6"/>
      <c r="CZ118" s="6"/>
      <c r="DA118" s="6"/>
      <c r="DB118" s="6"/>
      <c r="DC118" s="6"/>
      <c r="DD118" s="6"/>
      <c r="DE118" s="6"/>
      <c r="DF118" s="6"/>
      <c r="DG118" s="6"/>
      <c r="DH118" s="6"/>
      <c r="DI118" s="6"/>
      <c r="DJ118" s="6"/>
      <c r="DK118" s="6"/>
      <c r="DL118" s="6"/>
      <c r="DM118" s="6"/>
      <c r="DN118" s="6"/>
      <c r="DO118" s="6"/>
      <c r="DP118" s="6"/>
      <c r="DQ118" s="6"/>
    </row>
    <row r="119" spans="1:121" s="123" customFormat="1" ht="15.75" customHeight="1">
      <c r="A119" s="72">
        <v>115</v>
      </c>
      <c r="B119" s="73">
        <v>43506</v>
      </c>
      <c r="C119" s="198" t="s">
        <v>1310</v>
      </c>
      <c r="D119" s="72" t="s">
        <v>1109</v>
      </c>
      <c r="E119" s="72" t="s">
        <v>37</v>
      </c>
      <c r="F119" s="74" t="s">
        <v>1308</v>
      </c>
      <c r="G119" s="72" t="s">
        <v>1318</v>
      </c>
      <c r="H119" s="110" t="s">
        <v>1111</v>
      </c>
      <c r="I119" s="110" t="s">
        <v>1112</v>
      </c>
      <c r="J119" s="110" t="s">
        <v>1054</v>
      </c>
      <c r="K119" s="110" t="s">
        <v>1034</v>
      </c>
      <c r="L119" s="110" t="s">
        <v>1054</v>
      </c>
      <c r="M119" s="110" t="s">
        <v>1321</v>
      </c>
      <c r="N119" s="110" t="s">
        <v>1322</v>
      </c>
      <c r="O119" s="110" t="s">
        <v>175</v>
      </c>
      <c r="P119" s="110" t="s">
        <v>1323</v>
      </c>
      <c r="Q119" s="110" t="s">
        <v>37</v>
      </c>
      <c r="R119" s="110">
        <v>19</v>
      </c>
      <c r="S119" s="110" t="s">
        <v>37</v>
      </c>
      <c r="T119" s="110" t="s">
        <v>37</v>
      </c>
      <c r="U119" s="110" t="s">
        <v>1320</v>
      </c>
      <c r="V119" s="110" t="s">
        <v>37</v>
      </c>
      <c r="W119" s="110" t="s">
        <v>617</v>
      </c>
      <c r="X119" s="110" t="s">
        <v>201</v>
      </c>
      <c r="Y119" s="110"/>
      <c r="Z119" s="110" t="s">
        <v>61</v>
      </c>
      <c r="AA119" s="110" t="s">
        <v>1319</v>
      </c>
      <c r="AB119" s="110"/>
      <c r="AC119" s="110"/>
      <c r="AD119" s="110"/>
      <c r="AE119" s="97"/>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c r="BJ119" s="6"/>
      <c r="BK119" s="6"/>
      <c r="BL119" s="6"/>
      <c r="BM119" s="6"/>
      <c r="BN119" s="6"/>
      <c r="BO119" s="6"/>
      <c r="BP119" s="6"/>
      <c r="BQ119" s="6"/>
      <c r="BR119" s="6"/>
      <c r="BS119" s="6"/>
      <c r="BT119" s="6"/>
      <c r="BU119" s="6"/>
      <c r="BV119" s="6"/>
      <c r="BW119" s="6"/>
      <c r="BX119" s="6"/>
      <c r="BY119" s="6"/>
      <c r="BZ119" s="6"/>
      <c r="CA119" s="6"/>
      <c r="CB119" s="6"/>
      <c r="CC119" s="6"/>
      <c r="CD119" s="6"/>
      <c r="CE119" s="6"/>
      <c r="CF119" s="6"/>
      <c r="CG119" s="6"/>
      <c r="CH119" s="6"/>
      <c r="CI119" s="6"/>
      <c r="CJ119" s="6"/>
      <c r="CK119" s="6"/>
      <c r="CL119" s="6"/>
      <c r="CM119" s="6"/>
      <c r="CN119" s="6"/>
      <c r="CO119" s="6"/>
      <c r="CP119" s="6"/>
      <c r="CQ119" s="6"/>
      <c r="CR119" s="6"/>
      <c r="CS119" s="6"/>
      <c r="CT119" s="6"/>
      <c r="CU119" s="6"/>
      <c r="CV119" s="6"/>
      <c r="CW119" s="6"/>
      <c r="CX119" s="6"/>
      <c r="CY119" s="6"/>
      <c r="CZ119" s="6"/>
      <c r="DA119" s="6"/>
      <c r="DB119" s="6"/>
      <c r="DC119" s="6"/>
      <c r="DD119" s="6"/>
      <c r="DE119" s="6"/>
      <c r="DF119" s="6"/>
      <c r="DG119" s="6"/>
      <c r="DH119" s="6"/>
      <c r="DI119" s="6"/>
      <c r="DJ119" s="6"/>
      <c r="DK119" s="6"/>
      <c r="DL119" s="6"/>
      <c r="DM119" s="6"/>
      <c r="DN119" s="6"/>
      <c r="DO119" s="6"/>
      <c r="DP119" s="6"/>
      <c r="DQ119" s="6"/>
    </row>
    <row r="120" spans="1:121" s="123" customFormat="1" ht="18" customHeight="1">
      <c r="A120" s="16">
        <v>116</v>
      </c>
      <c r="B120" s="17">
        <v>43660</v>
      </c>
      <c r="C120" s="15" t="s">
        <v>1327</v>
      </c>
      <c r="D120" s="16" t="s">
        <v>1328</v>
      </c>
      <c r="E120" s="16" t="s">
        <v>145</v>
      </c>
      <c r="F120" s="18" t="s">
        <v>1325</v>
      </c>
      <c r="G120" s="16" t="s">
        <v>1191</v>
      </c>
      <c r="H120" s="20" t="s">
        <v>1324</v>
      </c>
      <c r="I120" s="20" t="s">
        <v>1326</v>
      </c>
      <c r="J120" s="20" t="s">
        <v>647</v>
      </c>
      <c r="K120" s="20" t="s">
        <v>648</v>
      </c>
      <c r="L120" s="20" t="s">
        <v>1331</v>
      </c>
      <c r="M120" s="20" t="s">
        <v>1329</v>
      </c>
      <c r="N120" s="20" t="s">
        <v>1330</v>
      </c>
      <c r="O120" s="20" t="s">
        <v>134</v>
      </c>
      <c r="P120" s="20" t="s">
        <v>1323</v>
      </c>
      <c r="Q120" s="20" t="s">
        <v>1333</v>
      </c>
      <c r="R120" s="20">
        <v>7</v>
      </c>
      <c r="S120" s="20" t="s">
        <v>37</v>
      </c>
      <c r="T120" s="20" t="s">
        <v>37</v>
      </c>
      <c r="U120" s="20" t="s">
        <v>1334</v>
      </c>
      <c r="V120" s="20" t="s">
        <v>37</v>
      </c>
      <c r="W120" s="20" t="s">
        <v>617</v>
      </c>
      <c r="X120" s="20" t="s">
        <v>201</v>
      </c>
      <c r="Y120" s="20"/>
      <c r="Z120" s="20" t="s">
        <v>1332</v>
      </c>
      <c r="AA120" s="20"/>
      <c r="AB120" s="20"/>
      <c r="AC120" s="20"/>
      <c r="AD120" s="20"/>
      <c r="AE120" s="97"/>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c r="BJ120" s="6"/>
      <c r="BK120" s="6"/>
      <c r="BL120" s="6"/>
      <c r="BM120" s="6"/>
      <c r="BN120" s="6"/>
      <c r="BO120" s="6"/>
      <c r="BP120" s="6"/>
      <c r="BQ120" s="6"/>
      <c r="BR120" s="6"/>
      <c r="BS120" s="6"/>
      <c r="BT120" s="6"/>
      <c r="BU120" s="6"/>
      <c r="BV120" s="6"/>
      <c r="BW120" s="6"/>
      <c r="BX120" s="6"/>
      <c r="BY120" s="6"/>
      <c r="BZ120" s="6"/>
      <c r="CA120" s="6"/>
      <c r="CB120" s="6"/>
      <c r="CC120" s="6"/>
      <c r="CD120" s="6"/>
      <c r="CE120" s="6"/>
      <c r="CF120" s="6"/>
      <c r="CG120" s="6"/>
      <c r="CH120" s="6"/>
      <c r="CI120" s="6"/>
      <c r="CJ120" s="6"/>
      <c r="CK120" s="6"/>
      <c r="CL120" s="6"/>
      <c r="CM120" s="6"/>
      <c r="CN120" s="6"/>
      <c r="CO120" s="6"/>
      <c r="CP120" s="6"/>
      <c r="CQ120" s="6"/>
      <c r="CR120" s="6"/>
      <c r="CS120" s="6"/>
      <c r="CT120" s="6"/>
      <c r="CU120" s="6"/>
      <c r="CV120" s="6"/>
      <c r="CW120" s="6"/>
      <c r="CX120" s="6"/>
      <c r="CY120" s="6"/>
      <c r="CZ120" s="6"/>
      <c r="DA120" s="6"/>
      <c r="DB120" s="6"/>
      <c r="DC120" s="6"/>
      <c r="DD120" s="6"/>
      <c r="DE120" s="6"/>
      <c r="DF120" s="6"/>
      <c r="DG120" s="6"/>
      <c r="DH120" s="6"/>
      <c r="DI120" s="6"/>
      <c r="DJ120" s="6"/>
      <c r="DK120" s="6"/>
      <c r="DL120" s="6"/>
      <c r="DM120" s="6"/>
      <c r="DN120" s="6"/>
      <c r="DO120" s="6"/>
      <c r="DP120" s="6"/>
      <c r="DQ120" s="6"/>
    </row>
    <row r="121" spans="1:121" s="123" customFormat="1" ht="15.75" customHeight="1">
      <c r="A121" s="16">
        <v>117</v>
      </c>
      <c r="B121" s="16">
        <v>2019</v>
      </c>
      <c r="C121" s="15" t="s">
        <v>1336</v>
      </c>
      <c r="D121" s="16" t="s">
        <v>1066</v>
      </c>
      <c r="E121" s="16" t="s">
        <v>37</v>
      </c>
      <c r="F121" s="18" t="s">
        <v>1335</v>
      </c>
      <c r="G121" s="16" t="s">
        <v>1345</v>
      </c>
      <c r="H121" s="20" t="s">
        <v>1337</v>
      </c>
      <c r="I121" s="20"/>
      <c r="J121" s="20" t="s">
        <v>1340</v>
      </c>
      <c r="K121" s="20" t="s">
        <v>129</v>
      </c>
      <c r="L121" s="20" t="s">
        <v>1339</v>
      </c>
      <c r="M121" s="20" t="s">
        <v>1338</v>
      </c>
      <c r="N121" s="20" t="s">
        <v>1342</v>
      </c>
      <c r="O121" s="20" t="s">
        <v>76</v>
      </c>
      <c r="P121" s="20" t="s">
        <v>1115</v>
      </c>
      <c r="Q121" s="20" t="s">
        <v>1054</v>
      </c>
      <c r="R121" s="20">
        <v>2</v>
      </c>
      <c r="S121" s="20" t="s">
        <v>37</v>
      </c>
      <c r="T121" s="20" t="s">
        <v>37</v>
      </c>
      <c r="U121" s="20" t="s">
        <v>1343</v>
      </c>
      <c r="V121" s="20" t="s">
        <v>37</v>
      </c>
      <c r="W121" s="20" t="s">
        <v>617</v>
      </c>
      <c r="X121" s="20" t="s">
        <v>1344</v>
      </c>
      <c r="Y121" s="20"/>
      <c r="Z121" s="20" t="s">
        <v>61</v>
      </c>
      <c r="AA121" s="20"/>
      <c r="AB121" s="20"/>
      <c r="AC121" s="20"/>
      <c r="AD121" s="20" t="s">
        <v>1341</v>
      </c>
      <c r="AE121" s="97"/>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c r="BJ121" s="6"/>
      <c r="BK121" s="6"/>
      <c r="BL121" s="6"/>
      <c r="BM121" s="6"/>
      <c r="BN121" s="6"/>
      <c r="BO121" s="6"/>
      <c r="BP121" s="6"/>
      <c r="BQ121" s="6"/>
      <c r="BR121" s="6"/>
      <c r="BS121" s="6"/>
      <c r="BT121" s="6"/>
      <c r="BU121" s="6"/>
      <c r="BV121" s="6"/>
      <c r="BW121" s="6"/>
      <c r="BX121" s="6"/>
      <c r="BY121" s="6"/>
      <c r="BZ121" s="6"/>
      <c r="CA121" s="6"/>
      <c r="CB121" s="6"/>
      <c r="CC121" s="6"/>
      <c r="CD121" s="6"/>
      <c r="CE121" s="6"/>
      <c r="CF121" s="6"/>
      <c r="CG121" s="6"/>
      <c r="CH121" s="6"/>
      <c r="CI121" s="6"/>
      <c r="CJ121" s="6"/>
      <c r="CK121" s="6"/>
      <c r="CL121" s="6"/>
      <c r="CM121" s="6"/>
      <c r="CN121" s="6"/>
      <c r="CO121" s="6"/>
      <c r="CP121" s="6"/>
      <c r="CQ121" s="6"/>
      <c r="CR121" s="6"/>
      <c r="CS121" s="6"/>
      <c r="CT121" s="6"/>
      <c r="CU121" s="6"/>
      <c r="CV121" s="6"/>
      <c r="CW121" s="6"/>
      <c r="CX121" s="6"/>
      <c r="CY121" s="6"/>
      <c r="CZ121" s="6"/>
      <c r="DA121" s="6"/>
      <c r="DB121" s="6"/>
      <c r="DC121" s="6"/>
      <c r="DD121" s="6"/>
      <c r="DE121" s="6"/>
      <c r="DF121" s="6"/>
      <c r="DG121" s="6"/>
      <c r="DH121" s="6"/>
      <c r="DI121" s="6"/>
      <c r="DJ121" s="6"/>
      <c r="DK121" s="6"/>
      <c r="DL121" s="6"/>
      <c r="DM121" s="6"/>
      <c r="DN121" s="6"/>
      <c r="DO121" s="6"/>
      <c r="DP121" s="6"/>
      <c r="DQ121" s="6"/>
    </row>
    <row r="122" spans="1:121" s="123" customFormat="1" ht="15.75" customHeight="1">
      <c r="A122" s="16">
        <v>118</v>
      </c>
      <c r="B122" s="17">
        <v>43350</v>
      </c>
      <c r="C122" s="15" t="s">
        <v>1347</v>
      </c>
      <c r="D122" s="16" t="s">
        <v>1348</v>
      </c>
      <c r="E122" s="16" t="s">
        <v>37</v>
      </c>
      <c r="F122" s="18" t="s">
        <v>1346</v>
      </c>
      <c r="G122" s="16" t="s">
        <v>1349</v>
      </c>
      <c r="H122" s="20" t="s">
        <v>1350</v>
      </c>
      <c r="I122" s="20" t="s">
        <v>1351</v>
      </c>
      <c r="J122" s="20" t="s">
        <v>1352</v>
      </c>
      <c r="K122" s="20" t="s">
        <v>37</v>
      </c>
      <c r="L122" s="20" t="s">
        <v>1352</v>
      </c>
      <c r="M122" s="20" t="s">
        <v>1353</v>
      </c>
      <c r="N122" s="20" t="s">
        <v>1357</v>
      </c>
      <c r="O122" s="20" t="s">
        <v>150</v>
      </c>
      <c r="P122" s="20" t="s">
        <v>1323</v>
      </c>
      <c r="Q122" s="20" t="s">
        <v>1356</v>
      </c>
      <c r="R122" s="20">
        <v>17</v>
      </c>
      <c r="S122" s="20" t="s">
        <v>37</v>
      </c>
      <c r="T122" s="20" t="s">
        <v>37</v>
      </c>
      <c r="U122" s="20" t="s">
        <v>1334</v>
      </c>
      <c r="V122" s="20" t="s">
        <v>37</v>
      </c>
      <c r="W122" s="20" t="s">
        <v>617</v>
      </c>
      <c r="X122" s="20" t="s">
        <v>1118</v>
      </c>
      <c r="Y122" s="20"/>
      <c r="Z122" s="20" t="s">
        <v>1355</v>
      </c>
      <c r="AA122" s="20"/>
      <c r="AB122" s="20"/>
      <c r="AC122" s="20"/>
      <c r="AD122" s="20" t="s">
        <v>1354</v>
      </c>
      <c r="AE122" s="97"/>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c r="BJ122" s="6"/>
      <c r="BK122" s="6"/>
      <c r="BL122" s="6"/>
      <c r="BM122" s="6"/>
      <c r="BN122" s="6"/>
      <c r="BO122" s="6"/>
      <c r="BP122" s="6"/>
      <c r="BQ122" s="6"/>
      <c r="BR122" s="6"/>
      <c r="BS122" s="6"/>
      <c r="BT122" s="6"/>
      <c r="BU122" s="6"/>
      <c r="BV122" s="6"/>
      <c r="BW122" s="6"/>
      <c r="BX122" s="6"/>
      <c r="BY122" s="6"/>
      <c r="BZ122" s="6"/>
      <c r="CA122" s="6"/>
      <c r="CB122" s="6"/>
      <c r="CC122" s="6"/>
      <c r="CD122" s="6"/>
      <c r="CE122" s="6"/>
      <c r="CF122" s="6"/>
      <c r="CG122" s="6"/>
      <c r="CH122" s="6"/>
      <c r="CI122" s="6"/>
      <c r="CJ122" s="6"/>
      <c r="CK122" s="6"/>
      <c r="CL122" s="6"/>
      <c r="CM122" s="6"/>
      <c r="CN122" s="6"/>
      <c r="CO122" s="6"/>
      <c r="CP122" s="6"/>
      <c r="CQ122" s="6"/>
      <c r="CR122" s="6"/>
      <c r="CS122" s="6"/>
      <c r="CT122" s="6"/>
      <c r="CU122" s="6"/>
      <c r="CV122" s="6"/>
      <c r="CW122" s="6"/>
      <c r="CX122" s="6"/>
      <c r="CY122" s="6"/>
      <c r="CZ122" s="6"/>
      <c r="DA122" s="6"/>
      <c r="DB122" s="6"/>
      <c r="DC122" s="6"/>
      <c r="DD122" s="6"/>
      <c r="DE122" s="6"/>
      <c r="DF122" s="6"/>
      <c r="DG122" s="6"/>
      <c r="DH122" s="6"/>
      <c r="DI122" s="6"/>
      <c r="DJ122" s="6"/>
      <c r="DK122" s="6"/>
      <c r="DL122" s="6"/>
      <c r="DM122" s="6"/>
      <c r="DN122" s="6"/>
      <c r="DO122" s="6"/>
      <c r="DP122" s="6"/>
      <c r="DQ122" s="6"/>
    </row>
    <row r="123" spans="1:121" s="123" customFormat="1" ht="15.75" customHeight="1">
      <c r="A123" s="16">
        <v>119</v>
      </c>
      <c r="B123" s="17">
        <v>43384</v>
      </c>
      <c r="C123" s="15" t="s">
        <v>1359</v>
      </c>
      <c r="D123" s="16" t="s">
        <v>1360</v>
      </c>
      <c r="E123" s="16" t="s">
        <v>37</v>
      </c>
      <c r="F123" s="18" t="s">
        <v>1358</v>
      </c>
      <c r="G123" s="16" t="s">
        <v>1191</v>
      </c>
      <c r="H123" s="20" t="s">
        <v>1361</v>
      </c>
      <c r="I123" s="20" t="s">
        <v>1362</v>
      </c>
      <c r="J123" s="20" t="s">
        <v>120</v>
      </c>
      <c r="K123" s="20" t="s">
        <v>39</v>
      </c>
      <c r="L123" s="20" t="s">
        <v>1364</v>
      </c>
      <c r="M123" s="20" t="s">
        <v>1365</v>
      </c>
      <c r="N123" s="20" t="s">
        <v>1366</v>
      </c>
      <c r="O123" s="20" t="s">
        <v>150</v>
      </c>
      <c r="P123" s="20" t="s">
        <v>1363</v>
      </c>
      <c r="Q123" s="20" t="s">
        <v>1248</v>
      </c>
      <c r="R123" s="20">
        <v>3</v>
      </c>
      <c r="S123" s="20" t="s">
        <v>37</v>
      </c>
      <c r="T123" s="20" t="s">
        <v>37</v>
      </c>
      <c r="U123" s="20" t="s">
        <v>1343</v>
      </c>
      <c r="V123" s="20" t="s">
        <v>580</v>
      </c>
      <c r="W123" s="20" t="s">
        <v>617</v>
      </c>
      <c r="X123" s="20" t="s">
        <v>1368</v>
      </c>
      <c r="Y123" s="20"/>
      <c r="Z123" s="20" t="s">
        <v>1367</v>
      </c>
      <c r="AA123" s="20"/>
      <c r="AB123" s="20"/>
      <c r="AC123" s="20"/>
      <c r="AD123" s="20"/>
      <c r="AE123" s="97"/>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c r="BJ123" s="6"/>
      <c r="BK123" s="6"/>
      <c r="BL123" s="6"/>
      <c r="BM123" s="6"/>
      <c r="BN123" s="6"/>
      <c r="BO123" s="6"/>
      <c r="BP123" s="6"/>
      <c r="BQ123" s="6"/>
      <c r="BR123" s="6"/>
      <c r="BS123" s="6"/>
      <c r="BT123" s="6"/>
      <c r="BU123" s="6"/>
      <c r="BV123" s="6"/>
      <c r="BW123" s="6"/>
      <c r="BX123" s="6"/>
      <c r="BY123" s="6"/>
      <c r="BZ123" s="6"/>
      <c r="CA123" s="6"/>
      <c r="CB123" s="6"/>
      <c r="CC123" s="6"/>
      <c r="CD123" s="6"/>
      <c r="CE123" s="6"/>
      <c r="CF123" s="6"/>
      <c r="CG123" s="6"/>
      <c r="CH123" s="6"/>
      <c r="CI123" s="6"/>
      <c r="CJ123" s="6"/>
      <c r="CK123" s="6"/>
      <c r="CL123" s="6"/>
      <c r="CM123" s="6"/>
      <c r="CN123" s="6"/>
      <c r="CO123" s="6"/>
      <c r="CP123" s="6"/>
      <c r="CQ123" s="6"/>
      <c r="CR123" s="6"/>
      <c r="CS123" s="6"/>
      <c r="CT123" s="6"/>
      <c r="CU123" s="6"/>
      <c r="CV123" s="6"/>
      <c r="CW123" s="6"/>
      <c r="CX123" s="6"/>
      <c r="CY123" s="6"/>
      <c r="CZ123" s="6"/>
      <c r="DA123" s="6"/>
      <c r="DB123" s="6"/>
      <c r="DC123" s="6"/>
      <c r="DD123" s="6"/>
      <c r="DE123" s="6"/>
      <c r="DF123" s="6"/>
      <c r="DG123" s="6"/>
      <c r="DH123" s="6"/>
      <c r="DI123" s="6"/>
      <c r="DJ123" s="6"/>
      <c r="DK123" s="6"/>
      <c r="DL123" s="6"/>
      <c r="DM123" s="6"/>
      <c r="DN123" s="6"/>
      <c r="DO123" s="6"/>
      <c r="DP123" s="6"/>
      <c r="DQ123" s="6"/>
    </row>
    <row r="124" spans="1:121" s="123" customFormat="1" ht="15.75" customHeight="1">
      <c r="A124" s="16">
        <v>120</v>
      </c>
      <c r="B124" s="17">
        <v>43991</v>
      </c>
      <c r="C124" s="15" t="s">
        <v>1370</v>
      </c>
      <c r="D124" s="16" t="s">
        <v>1146</v>
      </c>
      <c r="E124" s="16" t="s">
        <v>37</v>
      </c>
      <c r="F124" s="18" t="s">
        <v>1369</v>
      </c>
      <c r="G124" s="16" t="s">
        <v>50</v>
      </c>
      <c r="H124" s="20" t="s">
        <v>1371</v>
      </c>
      <c r="I124" s="20"/>
      <c r="J124" s="20" t="s">
        <v>94</v>
      </c>
      <c r="K124" s="20" t="s">
        <v>95</v>
      </c>
      <c r="L124" s="20" t="s">
        <v>1372</v>
      </c>
      <c r="M124" s="20" t="s">
        <v>1373</v>
      </c>
      <c r="N124" s="20" t="s">
        <v>1374</v>
      </c>
      <c r="O124" s="20" t="s">
        <v>150</v>
      </c>
      <c r="P124" s="20" t="s">
        <v>1375</v>
      </c>
      <c r="Q124" s="20"/>
      <c r="R124" s="20">
        <v>1</v>
      </c>
      <c r="S124" s="20" t="s">
        <v>1054</v>
      </c>
      <c r="T124" s="20" t="s">
        <v>59</v>
      </c>
      <c r="U124" s="20" t="s">
        <v>283</v>
      </c>
      <c r="V124" s="20" t="s">
        <v>1054</v>
      </c>
      <c r="W124" s="20" t="s">
        <v>617</v>
      </c>
      <c r="X124" s="20" t="s">
        <v>1054</v>
      </c>
      <c r="Y124" s="20"/>
      <c r="Z124" s="20" t="s">
        <v>1376</v>
      </c>
      <c r="AA124" s="20"/>
      <c r="AB124" s="20"/>
      <c r="AC124" s="20"/>
      <c r="AD124" s="20"/>
      <c r="AE124" s="97"/>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c r="BJ124" s="6"/>
      <c r="BK124" s="6"/>
      <c r="BL124" s="6"/>
      <c r="BM124" s="6"/>
      <c r="BN124" s="6"/>
      <c r="BO124" s="6"/>
      <c r="BP124" s="6"/>
      <c r="BQ124" s="6"/>
      <c r="BR124" s="6"/>
      <c r="BS124" s="6"/>
      <c r="BT124" s="6"/>
      <c r="BU124" s="6"/>
      <c r="BV124" s="6"/>
      <c r="BW124" s="6"/>
      <c r="BX124" s="6"/>
      <c r="BY124" s="6"/>
      <c r="BZ124" s="6"/>
      <c r="CA124" s="6"/>
      <c r="CB124" s="6"/>
      <c r="CC124" s="6"/>
      <c r="CD124" s="6"/>
      <c r="CE124" s="6"/>
      <c r="CF124" s="6"/>
      <c r="CG124" s="6"/>
      <c r="CH124" s="6"/>
      <c r="CI124" s="6"/>
      <c r="CJ124" s="6"/>
      <c r="CK124" s="6"/>
      <c r="CL124" s="6"/>
      <c r="CM124" s="6"/>
      <c r="CN124" s="6"/>
      <c r="CO124" s="6"/>
      <c r="CP124" s="6"/>
      <c r="CQ124" s="6"/>
      <c r="CR124" s="6"/>
      <c r="CS124" s="6"/>
      <c r="CT124" s="6"/>
      <c r="CU124" s="6"/>
      <c r="CV124" s="6"/>
      <c r="CW124" s="6"/>
      <c r="CX124" s="6"/>
      <c r="CY124" s="6"/>
      <c r="CZ124" s="6"/>
      <c r="DA124" s="6"/>
      <c r="DB124" s="6"/>
      <c r="DC124" s="6"/>
      <c r="DD124" s="6"/>
      <c r="DE124" s="6"/>
      <c r="DF124" s="6"/>
      <c r="DG124" s="6"/>
      <c r="DH124" s="6"/>
      <c r="DI124" s="6"/>
      <c r="DJ124" s="6"/>
      <c r="DK124" s="6"/>
      <c r="DL124" s="6"/>
      <c r="DM124" s="6"/>
      <c r="DN124" s="6"/>
      <c r="DO124" s="6"/>
      <c r="DP124" s="6"/>
      <c r="DQ124" s="6"/>
    </row>
    <row r="125" spans="1:121" s="123" customFormat="1" ht="15.75" customHeight="1">
      <c r="A125" s="16">
        <v>121</v>
      </c>
      <c r="B125" s="17">
        <v>43857</v>
      </c>
      <c r="C125" s="15" t="s">
        <v>1378</v>
      </c>
      <c r="D125" s="16" t="s">
        <v>1379</v>
      </c>
      <c r="E125" s="16" t="s">
        <v>37</v>
      </c>
      <c r="F125" s="18" t="s">
        <v>1377</v>
      </c>
      <c r="G125" s="16" t="s">
        <v>1380</v>
      </c>
      <c r="H125" s="20" t="s">
        <v>1381</v>
      </c>
      <c r="I125" s="20"/>
      <c r="J125" s="20" t="s">
        <v>1382</v>
      </c>
      <c r="K125" s="20" t="s">
        <v>39</v>
      </c>
      <c r="L125" s="20"/>
      <c r="M125" s="20" t="s">
        <v>1383</v>
      </c>
      <c r="N125" s="20" t="s">
        <v>1385</v>
      </c>
      <c r="O125" s="20" t="s">
        <v>134</v>
      </c>
      <c r="P125" s="20" t="s">
        <v>1387</v>
      </c>
      <c r="Q125" s="20" t="s">
        <v>37</v>
      </c>
      <c r="R125" s="20">
        <v>22</v>
      </c>
      <c r="S125" s="20" t="s">
        <v>37</v>
      </c>
      <c r="T125" s="20" t="s">
        <v>37</v>
      </c>
      <c r="U125" s="20" t="s">
        <v>1386</v>
      </c>
      <c r="V125" s="20" t="s">
        <v>37</v>
      </c>
      <c r="W125" s="20" t="s">
        <v>617</v>
      </c>
      <c r="X125" s="20" t="s">
        <v>201</v>
      </c>
      <c r="Y125" s="20"/>
      <c r="Z125" s="20" t="s">
        <v>61</v>
      </c>
      <c r="AA125" s="20"/>
      <c r="AB125" s="20"/>
      <c r="AC125" s="20"/>
      <c r="AD125" s="20" t="s">
        <v>1384</v>
      </c>
      <c r="AE125" s="97"/>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c r="BJ125" s="6"/>
      <c r="BK125" s="6"/>
      <c r="BL125" s="6"/>
      <c r="BM125" s="6"/>
      <c r="BN125" s="6"/>
      <c r="BO125" s="6"/>
      <c r="BP125" s="6"/>
      <c r="BQ125" s="6"/>
      <c r="BR125" s="6"/>
      <c r="BS125" s="6"/>
      <c r="BT125" s="6"/>
      <c r="BU125" s="6"/>
      <c r="BV125" s="6"/>
      <c r="BW125" s="6"/>
      <c r="BX125" s="6"/>
      <c r="BY125" s="6"/>
      <c r="BZ125" s="6"/>
      <c r="CA125" s="6"/>
      <c r="CB125" s="6"/>
      <c r="CC125" s="6"/>
      <c r="CD125" s="6"/>
      <c r="CE125" s="6"/>
      <c r="CF125" s="6"/>
      <c r="CG125" s="6"/>
      <c r="CH125" s="6"/>
      <c r="CI125" s="6"/>
      <c r="CJ125" s="6"/>
      <c r="CK125" s="6"/>
      <c r="CL125" s="6"/>
      <c r="CM125" s="6"/>
      <c r="CN125" s="6"/>
      <c r="CO125" s="6"/>
      <c r="CP125" s="6"/>
      <c r="CQ125" s="6"/>
      <c r="CR125" s="6"/>
      <c r="CS125" s="6"/>
      <c r="CT125" s="6"/>
      <c r="CU125" s="6"/>
      <c r="CV125" s="6"/>
      <c r="CW125" s="6"/>
      <c r="CX125" s="6"/>
      <c r="CY125" s="6"/>
      <c r="CZ125" s="6"/>
      <c r="DA125" s="6"/>
      <c r="DB125" s="6"/>
      <c r="DC125" s="6"/>
      <c r="DD125" s="6"/>
      <c r="DE125" s="6"/>
      <c r="DF125" s="6"/>
      <c r="DG125" s="6"/>
      <c r="DH125" s="6"/>
      <c r="DI125" s="6"/>
      <c r="DJ125" s="6"/>
      <c r="DK125" s="6"/>
      <c r="DL125" s="6"/>
      <c r="DM125" s="6"/>
      <c r="DN125" s="6"/>
      <c r="DO125" s="6"/>
      <c r="DP125" s="6"/>
      <c r="DQ125" s="6"/>
    </row>
    <row r="126" spans="1:121" s="123" customFormat="1" ht="15.75" customHeight="1">
      <c r="A126" s="16">
        <v>122</v>
      </c>
      <c r="B126" s="17">
        <v>43759</v>
      </c>
      <c r="C126" s="15" t="s">
        <v>1388</v>
      </c>
      <c r="D126" s="16" t="s">
        <v>1389</v>
      </c>
      <c r="E126" s="16" t="s">
        <v>37</v>
      </c>
      <c r="F126" s="18" t="s">
        <v>1390</v>
      </c>
      <c r="G126" s="16" t="s">
        <v>1193</v>
      </c>
      <c r="H126" s="20" t="s">
        <v>1391</v>
      </c>
      <c r="I126" s="20"/>
      <c r="J126" s="20" t="s">
        <v>1393</v>
      </c>
      <c r="K126" s="20" t="s">
        <v>215</v>
      </c>
      <c r="L126" s="20" t="s">
        <v>1396</v>
      </c>
      <c r="M126" s="20" t="s">
        <v>1392</v>
      </c>
      <c r="N126" s="20" t="s">
        <v>1395</v>
      </c>
      <c r="O126" s="20" t="s">
        <v>134</v>
      </c>
      <c r="P126" s="20" t="s">
        <v>1394</v>
      </c>
      <c r="Q126" s="20" t="s">
        <v>617</v>
      </c>
      <c r="R126" s="20">
        <v>20</v>
      </c>
      <c r="S126" s="20" t="s">
        <v>1397</v>
      </c>
      <c r="T126" s="20" t="s">
        <v>37</v>
      </c>
      <c r="U126" s="20" t="s">
        <v>1270</v>
      </c>
      <c r="V126" s="20" t="s">
        <v>37</v>
      </c>
      <c r="W126" s="20" t="s">
        <v>617</v>
      </c>
      <c r="X126" s="20" t="s">
        <v>1398</v>
      </c>
      <c r="Y126" s="20" t="s">
        <v>1399</v>
      </c>
      <c r="Z126" s="20" t="s">
        <v>61</v>
      </c>
      <c r="AA126" s="20"/>
      <c r="AB126" s="20"/>
      <c r="AC126" s="20"/>
      <c r="AD126" s="20"/>
      <c r="AE126" s="97"/>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c r="BJ126" s="6"/>
      <c r="BK126" s="6"/>
      <c r="BL126" s="6"/>
      <c r="BM126" s="6"/>
      <c r="BN126" s="6"/>
      <c r="BO126" s="6"/>
      <c r="BP126" s="6"/>
      <c r="BQ126" s="6"/>
      <c r="BR126" s="6"/>
      <c r="BS126" s="6"/>
      <c r="BT126" s="6"/>
      <c r="BU126" s="6"/>
      <c r="BV126" s="6"/>
      <c r="BW126" s="6"/>
      <c r="BX126" s="6"/>
      <c r="BY126" s="6"/>
      <c r="BZ126" s="6"/>
      <c r="CA126" s="6"/>
      <c r="CB126" s="6"/>
      <c r="CC126" s="6"/>
      <c r="CD126" s="6"/>
      <c r="CE126" s="6"/>
      <c r="CF126" s="6"/>
      <c r="CG126" s="6"/>
      <c r="CH126" s="6"/>
      <c r="CI126" s="6"/>
      <c r="CJ126" s="6"/>
      <c r="CK126" s="6"/>
      <c r="CL126" s="6"/>
      <c r="CM126" s="6"/>
      <c r="CN126" s="6"/>
      <c r="CO126" s="6"/>
      <c r="CP126" s="6"/>
      <c r="CQ126" s="6"/>
      <c r="CR126" s="6"/>
      <c r="CS126" s="6"/>
      <c r="CT126" s="6"/>
      <c r="CU126" s="6"/>
      <c r="CV126" s="6"/>
      <c r="CW126" s="6"/>
      <c r="CX126" s="6"/>
      <c r="CY126" s="6"/>
      <c r="CZ126" s="6"/>
      <c r="DA126" s="6"/>
      <c r="DB126" s="6"/>
      <c r="DC126" s="6"/>
      <c r="DD126" s="6"/>
      <c r="DE126" s="6"/>
      <c r="DF126" s="6"/>
      <c r="DG126" s="6"/>
      <c r="DH126" s="6"/>
      <c r="DI126" s="6"/>
      <c r="DJ126" s="6"/>
      <c r="DK126" s="6"/>
      <c r="DL126" s="6"/>
      <c r="DM126" s="6"/>
      <c r="DN126" s="6"/>
      <c r="DO126" s="6"/>
      <c r="DP126" s="6"/>
      <c r="DQ126" s="6"/>
    </row>
    <row r="127" spans="1:121" s="123" customFormat="1" ht="15.75" customHeight="1">
      <c r="A127" s="16">
        <v>123</v>
      </c>
      <c r="B127" s="17">
        <v>43247</v>
      </c>
      <c r="C127" s="15" t="s">
        <v>1388</v>
      </c>
      <c r="D127" s="16" t="s">
        <v>1402</v>
      </c>
      <c r="E127" s="16" t="s">
        <v>59</v>
      </c>
      <c r="F127" s="18" t="s">
        <v>1400</v>
      </c>
      <c r="G127" s="16" t="s">
        <v>1193</v>
      </c>
      <c r="H127" s="20" t="s">
        <v>1401</v>
      </c>
      <c r="I127" s="20"/>
      <c r="J127" s="20" t="s">
        <v>349</v>
      </c>
      <c r="K127" s="20" t="s">
        <v>215</v>
      </c>
      <c r="L127" s="20" t="s">
        <v>1404</v>
      </c>
      <c r="M127" s="20" t="s">
        <v>1403</v>
      </c>
      <c r="N127" s="20" t="s">
        <v>1405</v>
      </c>
      <c r="O127" s="20" t="s">
        <v>55</v>
      </c>
      <c r="P127" s="20" t="s">
        <v>1406</v>
      </c>
      <c r="Q127" s="20" t="s">
        <v>1407</v>
      </c>
      <c r="R127" s="20">
        <v>2</v>
      </c>
      <c r="S127" s="20" t="s">
        <v>37</v>
      </c>
      <c r="T127" s="20" t="s">
        <v>37</v>
      </c>
      <c r="U127" s="20" t="s">
        <v>1270</v>
      </c>
      <c r="V127" s="20" t="s">
        <v>37</v>
      </c>
      <c r="W127" s="20" t="s">
        <v>617</v>
      </c>
      <c r="X127" s="20" t="s">
        <v>1408</v>
      </c>
      <c r="Y127" s="20"/>
      <c r="Z127" s="20" t="s">
        <v>61</v>
      </c>
      <c r="AA127" s="20"/>
      <c r="AB127" s="20"/>
      <c r="AC127" s="20"/>
      <c r="AD127" s="20"/>
      <c r="AE127" s="97"/>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c r="BJ127" s="6"/>
      <c r="BK127" s="6"/>
      <c r="BL127" s="6"/>
      <c r="BM127" s="6"/>
      <c r="BN127" s="6"/>
      <c r="BO127" s="6"/>
      <c r="BP127" s="6"/>
      <c r="BQ127" s="6"/>
      <c r="BR127" s="6"/>
      <c r="BS127" s="6"/>
      <c r="BT127" s="6"/>
      <c r="BU127" s="6"/>
      <c r="BV127" s="6"/>
      <c r="BW127" s="6"/>
      <c r="BX127" s="6"/>
      <c r="BY127" s="6"/>
      <c r="BZ127" s="6"/>
      <c r="CA127" s="6"/>
      <c r="CB127" s="6"/>
      <c r="CC127" s="6"/>
      <c r="CD127" s="6"/>
      <c r="CE127" s="6"/>
      <c r="CF127" s="6"/>
      <c r="CG127" s="6"/>
      <c r="CH127" s="6"/>
      <c r="CI127" s="6"/>
      <c r="CJ127" s="6"/>
      <c r="CK127" s="6"/>
      <c r="CL127" s="6"/>
      <c r="CM127" s="6"/>
      <c r="CN127" s="6"/>
      <c r="CO127" s="6"/>
      <c r="CP127" s="6"/>
      <c r="CQ127" s="6"/>
      <c r="CR127" s="6"/>
      <c r="CS127" s="6"/>
      <c r="CT127" s="6"/>
      <c r="CU127" s="6"/>
      <c r="CV127" s="6"/>
      <c r="CW127" s="6"/>
      <c r="CX127" s="6"/>
      <c r="CY127" s="6"/>
      <c r="CZ127" s="6"/>
      <c r="DA127" s="6"/>
      <c r="DB127" s="6"/>
      <c r="DC127" s="6"/>
      <c r="DD127" s="6"/>
      <c r="DE127" s="6"/>
      <c r="DF127" s="6"/>
      <c r="DG127" s="6"/>
      <c r="DH127" s="6"/>
      <c r="DI127" s="6"/>
      <c r="DJ127" s="6"/>
      <c r="DK127" s="6"/>
      <c r="DL127" s="6"/>
      <c r="DM127" s="6"/>
      <c r="DN127" s="6"/>
      <c r="DO127" s="6"/>
      <c r="DP127" s="6"/>
      <c r="DQ127" s="6"/>
    </row>
    <row r="128" spans="1:121" s="123" customFormat="1" ht="15.75" customHeight="1">
      <c r="A128" s="16">
        <v>124</v>
      </c>
      <c r="B128" s="17">
        <v>43390</v>
      </c>
      <c r="C128" s="15" t="s">
        <v>1388</v>
      </c>
      <c r="D128" s="16" t="s">
        <v>1402</v>
      </c>
      <c r="E128" s="16" t="s">
        <v>59</v>
      </c>
      <c r="F128" s="18" t="s">
        <v>1409</v>
      </c>
      <c r="G128" s="16" t="s">
        <v>1410</v>
      </c>
      <c r="H128" s="20" t="s">
        <v>1411</v>
      </c>
      <c r="I128" s="20"/>
      <c r="J128" s="20" t="s">
        <v>349</v>
      </c>
      <c r="K128" s="20" t="s">
        <v>215</v>
      </c>
      <c r="L128" s="20" t="s">
        <v>1415</v>
      </c>
      <c r="M128" s="20" t="s">
        <v>1412</v>
      </c>
      <c r="N128" s="20" t="s">
        <v>1413</v>
      </c>
      <c r="O128" s="20" t="s">
        <v>55</v>
      </c>
      <c r="P128" s="20" t="s">
        <v>1414</v>
      </c>
      <c r="Q128" s="20" t="s">
        <v>1054</v>
      </c>
      <c r="R128" s="20">
        <v>1</v>
      </c>
      <c r="S128" s="20" t="s">
        <v>1054</v>
      </c>
      <c r="T128" s="20" t="s">
        <v>162</v>
      </c>
      <c r="U128" s="20" t="s">
        <v>1416</v>
      </c>
      <c r="V128" s="20" t="s">
        <v>37</v>
      </c>
      <c r="W128" s="20" t="s">
        <v>617</v>
      </c>
      <c r="X128" s="20" t="s">
        <v>1417</v>
      </c>
      <c r="Y128" s="20"/>
      <c r="Z128" s="20" t="s">
        <v>61</v>
      </c>
      <c r="AA128" s="20"/>
      <c r="AB128" s="20"/>
      <c r="AC128" s="20"/>
      <c r="AD128" s="20"/>
      <c r="AE128" s="97"/>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c r="BJ128" s="6"/>
      <c r="BK128" s="6"/>
      <c r="BL128" s="6"/>
      <c r="BM128" s="6"/>
      <c r="BN128" s="6"/>
      <c r="BO128" s="6"/>
      <c r="BP128" s="6"/>
      <c r="BQ128" s="6"/>
      <c r="BR128" s="6"/>
      <c r="BS128" s="6"/>
      <c r="BT128" s="6"/>
      <c r="BU128" s="6"/>
      <c r="BV128" s="6"/>
      <c r="BW128" s="6"/>
      <c r="BX128" s="6"/>
      <c r="BY128" s="6"/>
      <c r="BZ128" s="6"/>
      <c r="CA128" s="6"/>
      <c r="CB128" s="6"/>
      <c r="CC128" s="6"/>
      <c r="CD128" s="6"/>
      <c r="CE128" s="6"/>
      <c r="CF128" s="6"/>
      <c r="CG128" s="6"/>
      <c r="CH128" s="6"/>
      <c r="CI128" s="6"/>
      <c r="CJ128" s="6"/>
      <c r="CK128" s="6"/>
      <c r="CL128" s="6"/>
      <c r="CM128" s="6"/>
      <c r="CN128" s="6"/>
      <c r="CO128" s="6"/>
      <c r="CP128" s="6"/>
      <c r="CQ128" s="6"/>
      <c r="CR128" s="6"/>
      <c r="CS128" s="6"/>
      <c r="CT128" s="6"/>
      <c r="CU128" s="6"/>
      <c r="CV128" s="6"/>
      <c r="CW128" s="6"/>
      <c r="CX128" s="6"/>
      <c r="CY128" s="6"/>
      <c r="CZ128" s="6"/>
      <c r="DA128" s="6"/>
      <c r="DB128" s="6"/>
      <c r="DC128" s="6"/>
      <c r="DD128" s="6"/>
      <c r="DE128" s="6"/>
      <c r="DF128" s="6"/>
      <c r="DG128" s="6"/>
      <c r="DH128" s="6"/>
      <c r="DI128" s="6"/>
      <c r="DJ128" s="6"/>
      <c r="DK128" s="6"/>
      <c r="DL128" s="6"/>
      <c r="DM128" s="6"/>
      <c r="DN128" s="6"/>
      <c r="DO128" s="6"/>
      <c r="DP128" s="6"/>
      <c r="DQ128" s="6"/>
    </row>
    <row r="129" spans="1:121" s="123" customFormat="1" ht="15.75" customHeight="1">
      <c r="A129" s="16">
        <v>125</v>
      </c>
      <c r="B129" s="17">
        <v>43873</v>
      </c>
      <c r="C129" s="15" t="s">
        <v>1419</v>
      </c>
      <c r="D129" s="16" t="s">
        <v>1420</v>
      </c>
      <c r="E129" s="16" t="s">
        <v>59</v>
      </c>
      <c r="F129" s="18" t="s">
        <v>1418</v>
      </c>
      <c r="G129" s="16" t="s">
        <v>1421</v>
      </c>
      <c r="H129" s="20" t="s">
        <v>1422</v>
      </c>
      <c r="I129" s="20" t="s">
        <v>1423</v>
      </c>
      <c r="J129" s="20" t="s">
        <v>1424</v>
      </c>
      <c r="K129" s="20" t="s">
        <v>215</v>
      </c>
      <c r="L129" s="20" t="s">
        <v>1430</v>
      </c>
      <c r="M129" s="20" t="s">
        <v>1425</v>
      </c>
      <c r="N129" s="20" t="s">
        <v>1426</v>
      </c>
      <c r="O129" s="20" t="s">
        <v>134</v>
      </c>
      <c r="P129" s="20" t="s">
        <v>1427</v>
      </c>
      <c r="Q129" s="20" t="s">
        <v>1054</v>
      </c>
      <c r="R129" s="20">
        <v>1</v>
      </c>
      <c r="S129" s="20" t="s">
        <v>1054</v>
      </c>
      <c r="T129" s="20" t="s">
        <v>59</v>
      </c>
      <c r="U129" s="20" t="s">
        <v>1428</v>
      </c>
      <c r="V129" s="20" t="s">
        <v>37</v>
      </c>
      <c r="W129" s="20" t="s">
        <v>1429</v>
      </c>
      <c r="X129" s="20"/>
      <c r="Y129" s="20"/>
      <c r="Z129" s="20" t="s">
        <v>61</v>
      </c>
      <c r="AA129" s="20"/>
      <c r="AB129" s="20"/>
      <c r="AC129" s="20"/>
      <c r="AD129" s="20"/>
      <c r="AE129" s="97"/>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c r="BJ129" s="6"/>
      <c r="BK129" s="6"/>
      <c r="BL129" s="6"/>
      <c r="BM129" s="6"/>
      <c r="BN129" s="6"/>
      <c r="BO129" s="6"/>
      <c r="BP129" s="6"/>
      <c r="BQ129" s="6"/>
      <c r="BR129" s="6"/>
      <c r="BS129" s="6"/>
      <c r="BT129" s="6"/>
      <c r="BU129" s="6"/>
      <c r="BV129" s="6"/>
      <c r="BW129" s="6"/>
      <c r="BX129" s="6"/>
      <c r="BY129" s="6"/>
      <c r="BZ129" s="6"/>
      <c r="CA129" s="6"/>
      <c r="CB129" s="6"/>
      <c r="CC129" s="6"/>
      <c r="CD129" s="6"/>
      <c r="CE129" s="6"/>
      <c r="CF129" s="6"/>
      <c r="CG129" s="6"/>
      <c r="CH129" s="6"/>
      <c r="CI129" s="6"/>
      <c r="CJ129" s="6"/>
      <c r="CK129" s="6"/>
      <c r="CL129" s="6"/>
      <c r="CM129" s="6"/>
      <c r="CN129" s="6"/>
      <c r="CO129" s="6"/>
      <c r="CP129" s="6"/>
      <c r="CQ129" s="6"/>
      <c r="CR129" s="6"/>
      <c r="CS129" s="6"/>
      <c r="CT129" s="6"/>
      <c r="CU129" s="6"/>
      <c r="CV129" s="6"/>
      <c r="CW129" s="6"/>
      <c r="CX129" s="6"/>
      <c r="CY129" s="6"/>
      <c r="CZ129" s="6"/>
      <c r="DA129" s="6"/>
      <c r="DB129" s="6"/>
      <c r="DC129" s="6"/>
      <c r="DD129" s="6"/>
      <c r="DE129" s="6"/>
      <c r="DF129" s="6"/>
      <c r="DG129" s="6"/>
      <c r="DH129" s="6"/>
      <c r="DI129" s="6"/>
      <c r="DJ129" s="6"/>
      <c r="DK129" s="6"/>
      <c r="DL129" s="6"/>
      <c r="DM129" s="6"/>
      <c r="DN129" s="6"/>
      <c r="DO129" s="6"/>
      <c r="DP129" s="6"/>
      <c r="DQ129" s="6"/>
    </row>
    <row r="130" spans="1:121" s="123" customFormat="1" ht="15.75" customHeight="1">
      <c r="A130" s="16">
        <v>126</v>
      </c>
      <c r="B130" s="17">
        <v>43838</v>
      </c>
      <c r="C130" s="15" t="s">
        <v>1419</v>
      </c>
      <c r="D130" s="16" t="s">
        <v>1435</v>
      </c>
      <c r="E130" s="16" t="s">
        <v>37</v>
      </c>
      <c r="F130" s="18" t="s">
        <v>1431</v>
      </c>
      <c r="G130" s="16" t="s">
        <v>1432</v>
      </c>
      <c r="H130" s="20" t="s">
        <v>1433</v>
      </c>
      <c r="I130" s="20" t="s">
        <v>1434</v>
      </c>
      <c r="J130" s="20" t="s">
        <v>1436</v>
      </c>
      <c r="K130" s="20" t="s">
        <v>215</v>
      </c>
      <c r="L130" s="20" t="s">
        <v>1177</v>
      </c>
      <c r="M130" s="20" t="s">
        <v>1442</v>
      </c>
      <c r="N130" s="20" t="s">
        <v>1438</v>
      </c>
      <c r="O130" s="20" t="s">
        <v>134</v>
      </c>
      <c r="P130" s="20" t="s">
        <v>1437</v>
      </c>
      <c r="Q130" s="20" t="s">
        <v>1439</v>
      </c>
      <c r="R130" s="20">
        <v>8</v>
      </c>
      <c r="S130" s="20" t="s">
        <v>37</v>
      </c>
      <c r="T130" s="20" t="s">
        <v>37</v>
      </c>
      <c r="U130" s="20" t="s">
        <v>1018</v>
      </c>
      <c r="V130" s="20" t="s">
        <v>37</v>
      </c>
      <c r="W130" s="20" t="s">
        <v>617</v>
      </c>
      <c r="X130" s="20" t="s">
        <v>1440</v>
      </c>
      <c r="Y130" s="20" t="s">
        <v>1441</v>
      </c>
      <c r="Z130" s="20" t="s">
        <v>61</v>
      </c>
      <c r="AA130" s="20"/>
      <c r="AB130" s="20"/>
      <c r="AC130" s="20"/>
      <c r="AD130" s="20"/>
      <c r="AE130" s="97"/>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c r="BJ130" s="6"/>
      <c r="BK130" s="6"/>
      <c r="BL130" s="6"/>
      <c r="BM130" s="6"/>
      <c r="BN130" s="6"/>
      <c r="BO130" s="6"/>
      <c r="BP130" s="6"/>
      <c r="BQ130" s="6"/>
      <c r="BR130" s="6"/>
      <c r="BS130" s="6"/>
      <c r="BT130" s="6"/>
      <c r="BU130" s="6"/>
      <c r="BV130" s="6"/>
      <c r="BW130" s="6"/>
      <c r="BX130" s="6"/>
      <c r="BY130" s="6"/>
      <c r="BZ130" s="6"/>
      <c r="CA130" s="6"/>
      <c r="CB130" s="6"/>
      <c r="CC130" s="6"/>
      <c r="CD130" s="6"/>
      <c r="CE130" s="6"/>
      <c r="CF130" s="6"/>
      <c r="CG130" s="6"/>
      <c r="CH130" s="6"/>
      <c r="CI130" s="6"/>
      <c r="CJ130" s="6"/>
      <c r="CK130" s="6"/>
      <c r="CL130" s="6"/>
      <c r="CM130" s="6"/>
      <c r="CN130" s="6"/>
      <c r="CO130" s="6"/>
      <c r="CP130" s="6"/>
      <c r="CQ130" s="6"/>
      <c r="CR130" s="6"/>
      <c r="CS130" s="6"/>
      <c r="CT130" s="6"/>
      <c r="CU130" s="6"/>
      <c r="CV130" s="6"/>
      <c r="CW130" s="6"/>
      <c r="CX130" s="6"/>
      <c r="CY130" s="6"/>
      <c r="CZ130" s="6"/>
      <c r="DA130" s="6"/>
      <c r="DB130" s="6"/>
      <c r="DC130" s="6"/>
      <c r="DD130" s="6"/>
      <c r="DE130" s="6"/>
      <c r="DF130" s="6"/>
      <c r="DG130" s="6"/>
      <c r="DH130" s="6"/>
      <c r="DI130" s="6"/>
      <c r="DJ130" s="6"/>
      <c r="DK130" s="6"/>
      <c r="DL130" s="6"/>
      <c r="DM130" s="6"/>
      <c r="DN130" s="6"/>
      <c r="DO130" s="6"/>
      <c r="DP130" s="6"/>
      <c r="DQ130" s="6"/>
    </row>
    <row r="131" spans="1:121" s="123" customFormat="1" ht="15.75" customHeight="1">
      <c r="A131" s="16">
        <v>127</v>
      </c>
      <c r="B131" s="17">
        <v>43468</v>
      </c>
      <c r="C131" s="15" t="s">
        <v>1449</v>
      </c>
      <c r="D131" s="16" t="s">
        <v>1453</v>
      </c>
      <c r="E131" s="16" t="s">
        <v>59</v>
      </c>
      <c r="F131" s="18" t="s">
        <v>1443</v>
      </c>
      <c r="G131" s="16" t="s">
        <v>1451</v>
      </c>
      <c r="H131" s="20" t="s">
        <v>1450</v>
      </c>
      <c r="I131" s="20" t="s">
        <v>1452</v>
      </c>
      <c r="J131" s="20" t="s">
        <v>1454</v>
      </c>
      <c r="K131" s="20" t="s">
        <v>215</v>
      </c>
      <c r="L131" s="20" t="s">
        <v>1461</v>
      </c>
      <c r="M131" s="20" t="s">
        <v>1455</v>
      </c>
      <c r="N131" s="20" t="s">
        <v>1458</v>
      </c>
      <c r="O131" s="20" t="s">
        <v>150</v>
      </c>
      <c r="P131" s="20" t="s">
        <v>1462</v>
      </c>
      <c r="Q131" s="20" t="s">
        <v>1285</v>
      </c>
      <c r="R131" s="20">
        <v>7</v>
      </c>
      <c r="S131" s="20" t="s">
        <v>1459</v>
      </c>
      <c r="T131" s="20" t="s">
        <v>37</v>
      </c>
      <c r="U131" s="20" t="s">
        <v>1456</v>
      </c>
      <c r="V131" s="20" t="s">
        <v>1463</v>
      </c>
      <c r="W131" s="20" t="s">
        <v>1460</v>
      </c>
      <c r="X131" s="20" t="s">
        <v>1408</v>
      </c>
      <c r="Y131" s="20"/>
      <c r="Z131" s="20" t="s">
        <v>1457</v>
      </c>
      <c r="AA131" s="20"/>
      <c r="AB131" s="20"/>
      <c r="AC131" s="20"/>
      <c r="AD131" s="20"/>
      <c r="AE131" s="97"/>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c r="BJ131" s="6"/>
      <c r="BK131" s="6"/>
      <c r="BL131" s="6"/>
      <c r="BM131" s="6"/>
      <c r="BN131" s="6"/>
      <c r="BO131" s="6"/>
      <c r="BP131" s="6"/>
      <c r="BQ131" s="6"/>
      <c r="BR131" s="6"/>
      <c r="BS131" s="6"/>
      <c r="BT131" s="6"/>
      <c r="BU131" s="6"/>
      <c r="BV131" s="6"/>
      <c r="BW131" s="6"/>
      <c r="BX131" s="6"/>
      <c r="BY131" s="6"/>
      <c r="BZ131" s="6"/>
      <c r="CA131" s="6"/>
      <c r="CB131" s="6"/>
      <c r="CC131" s="6"/>
      <c r="CD131" s="6"/>
      <c r="CE131" s="6"/>
      <c r="CF131" s="6"/>
      <c r="CG131" s="6"/>
      <c r="CH131" s="6"/>
      <c r="CI131" s="6"/>
      <c r="CJ131" s="6"/>
      <c r="CK131" s="6"/>
      <c r="CL131" s="6"/>
      <c r="CM131" s="6"/>
      <c r="CN131" s="6"/>
      <c r="CO131" s="6"/>
      <c r="CP131" s="6"/>
      <c r="CQ131" s="6"/>
      <c r="CR131" s="6"/>
      <c r="CS131" s="6"/>
      <c r="CT131" s="6"/>
      <c r="CU131" s="6"/>
      <c r="CV131" s="6"/>
      <c r="CW131" s="6"/>
      <c r="CX131" s="6"/>
      <c r="CY131" s="6"/>
      <c r="CZ131" s="6"/>
      <c r="DA131" s="6"/>
      <c r="DB131" s="6"/>
      <c r="DC131" s="6"/>
      <c r="DD131" s="6"/>
      <c r="DE131" s="6"/>
      <c r="DF131" s="6"/>
      <c r="DG131" s="6"/>
      <c r="DH131" s="6"/>
      <c r="DI131" s="6"/>
      <c r="DJ131" s="6"/>
      <c r="DK131" s="6"/>
      <c r="DL131" s="6"/>
      <c r="DM131" s="6"/>
      <c r="DN131" s="6"/>
      <c r="DO131" s="6"/>
      <c r="DP131" s="6"/>
      <c r="DQ131" s="6"/>
    </row>
    <row r="132" spans="1:121" s="123" customFormat="1" ht="15.75" customHeight="1">
      <c r="A132" s="16">
        <v>128</v>
      </c>
      <c r="B132" s="17">
        <v>43024</v>
      </c>
      <c r="C132" s="15" t="s">
        <v>1449</v>
      </c>
      <c r="D132" s="16" t="s">
        <v>1464</v>
      </c>
      <c r="E132" s="16" t="s">
        <v>145</v>
      </c>
      <c r="F132" s="18" t="s">
        <v>1444</v>
      </c>
      <c r="G132" s="16" t="s">
        <v>1465</v>
      </c>
      <c r="H132" s="20" t="s">
        <v>1466</v>
      </c>
      <c r="I132" s="20" t="s">
        <v>1467</v>
      </c>
      <c r="J132" s="20" t="s">
        <v>1487</v>
      </c>
      <c r="K132" s="20" t="s">
        <v>215</v>
      </c>
      <c r="L132" s="20" t="s">
        <v>1471</v>
      </c>
      <c r="M132" s="20" t="s">
        <v>1468</v>
      </c>
      <c r="N132" s="20" t="s">
        <v>1470</v>
      </c>
      <c r="O132" s="20" t="s">
        <v>175</v>
      </c>
      <c r="P132" s="20" t="s">
        <v>1469</v>
      </c>
      <c r="Q132" s="20" t="s">
        <v>1054</v>
      </c>
      <c r="R132" s="20">
        <v>1</v>
      </c>
      <c r="S132" s="20" t="s">
        <v>37</v>
      </c>
      <c r="T132" s="20" t="s">
        <v>162</v>
      </c>
      <c r="U132" s="20" t="s">
        <v>283</v>
      </c>
      <c r="V132" s="20" t="s">
        <v>37</v>
      </c>
      <c r="W132" s="20" t="s">
        <v>1429</v>
      </c>
      <c r="X132" s="20"/>
      <c r="Y132" s="20"/>
      <c r="Z132" s="20" t="s">
        <v>61</v>
      </c>
      <c r="AA132" s="20"/>
      <c r="AB132" s="20"/>
      <c r="AC132" s="20"/>
      <c r="AD132" s="20"/>
      <c r="AE132" s="97"/>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c r="BJ132" s="6"/>
      <c r="BK132" s="6"/>
      <c r="BL132" s="6"/>
      <c r="BM132" s="6"/>
      <c r="BN132" s="6"/>
      <c r="BO132" s="6"/>
      <c r="BP132" s="6"/>
      <c r="BQ132" s="6"/>
      <c r="BR132" s="6"/>
      <c r="BS132" s="6"/>
      <c r="BT132" s="6"/>
      <c r="BU132" s="6"/>
      <c r="BV132" s="6"/>
      <c r="BW132" s="6"/>
      <c r="BX132" s="6"/>
      <c r="BY132" s="6"/>
      <c r="BZ132" s="6"/>
      <c r="CA132" s="6"/>
      <c r="CB132" s="6"/>
      <c r="CC132" s="6"/>
      <c r="CD132" s="6"/>
      <c r="CE132" s="6"/>
      <c r="CF132" s="6"/>
      <c r="CG132" s="6"/>
      <c r="CH132" s="6"/>
      <c r="CI132" s="6"/>
      <c r="CJ132" s="6"/>
      <c r="CK132" s="6"/>
      <c r="CL132" s="6"/>
      <c r="CM132" s="6"/>
      <c r="CN132" s="6"/>
      <c r="CO132" s="6"/>
      <c r="CP132" s="6"/>
      <c r="CQ132" s="6"/>
      <c r="CR132" s="6"/>
      <c r="CS132" s="6"/>
      <c r="CT132" s="6"/>
      <c r="CU132" s="6"/>
      <c r="CV132" s="6"/>
      <c r="CW132" s="6"/>
      <c r="CX132" s="6"/>
      <c r="CY132" s="6"/>
      <c r="CZ132" s="6"/>
      <c r="DA132" s="6"/>
      <c r="DB132" s="6"/>
      <c r="DC132" s="6"/>
      <c r="DD132" s="6"/>
      <c r="DE132" s="6"/>
      <c r="DF132" s="6"/>
      <c r="DG132" s="6"/>
      <c r="DH132" s="6"/>
      <c r="DI132" s="6"/>
      <c r="DJ132" s="6"/>
      <c r="DK132" s="6"/>
      <c r="DL132" s="6"/>
      <c r="DM132" s="6"/>
      <c r="DN132" s="6"/>
      <c r="DO132" s="6"/>
      <c r="DP132" s="6"/>
      <c r="DQ132" s="6"/>
    </row>
    <row r="133" spans="1:121" s="123" customFormat="1" ht="15.75" customHeight="1">
      <c r="A133" s="16">
        <v>129</v>
      </c>
      <c r="B133" s="17">
        <v>43572</v>
      </c>
      <c r="C133" s="15" t="s">
        <v>1448</v>
      </c>
      <c r="D133" s="16" t="s">
        <v>1448</v>
      </c>
      <c r="E133" s="16" t="s">
        <v>37</v>
      </c>
      <c r="F133" s="18" t="s">
        <v>1445</v>
      </c>
      <c r="G133" s="16" t="s">
        <v>18</v>
      </c>
      <c r="H133" s="20" t="s">
        <v>1472</v>
      </c>
      <c r="I133" s="20"/>
      <c r="J133" s="20" t="s">
        <v>215</v>
      </c>
      <c r="K133" s="20" t="s">
        <v>215</v>
      </c>
      <c r="L133" s="20" t="s">
        <v>1474</v>
      </c>
      <c r="M133" s="20" t="s">
        <v>1473</v>
      </c>
      <c r="N133" s="20" t="s">
        <v>1475</v>
      </c>
      <c r="O133" s="20" t="s">
        <v>55</v>
      </c>
      <c r="P133" s="20" t="s">
        <v>1476</v>
      </c>
      <c r="Q133" s="20" t="s">
        <v>1054</v>
      </c>
      <c r="R133" s="20">
        <v>1</v>
      </c>
      <c r="S133" s="20" t="s">
        <v>37</v>
      </c>
      <c r="T133" s="20" t="s">
        <v>59</v>
      </c>
      <c r="U133" s="20" t="s">
        <v>283</v>
      </c>
      <c r="V133" s="20" t="s">
        <v>37</v>
      </c>
      <c r="W133" s="20" t="s">
        <v>617</v>
      </c>
      <c r="X133" s="20" t="s">
        <v>1477</v>
      </c>
      <c r="Y133" s="20"/>
      <c r="Z133" s="20" t="s">
        <v>61</v>
      </c>
      <c r="AA133" s="20"/>
      <c r="AB133" s="20"/>
      <c r="AC133" s="20"/>
      <c r="AD133" s="20"/>
      <c r="AE133" s="97"/>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c r="BJ133" s="6"/>
      <c r="BK133" s="6"/>
      <c r="BL133" s="6"/>
      <c r="BM133" s="6"/>
      <c r="BN133" s="6"/>
      <c r="BO133" s="6"/>
      <c r="BP133" s="6"/>
      <c r="BQ133" s="6"/>
      <c r="BR133" s="6"/>
      <c r="BS133" s="6"/>
      <c r="BT133" s="6"/>
      <c r="BU133" s="6"/>
      <c r="BV133" s="6"/>
      <c r="BW133" s="6"/>
      <c r="BX133" s="6"/>
      <c r="BY133" s="6"/>
      <c r="BZ133" s="6"/>
      <c r="CA133" s="6"/>
      <c r="CB133" s="6"/>
      <c r="CC133" s="6"/>
      <c r="CD133" s="6"/>
      <c r="CE133" s="6"/>
      <c r="CF133" s="6"/>
      <c r="CG133" s="6"/>
      <c r="CH133" s="6"/>
      <c r="CI133" s="6"/>
      <c r="CJ133" s="6"/>
      <c r="CK133" s="6"/>
      <c r="CL133" s="6"/>
      <c r="CM133" s="6"/>
      <c r="CN133" s="6"/>
      <c r="CO133" s="6"/>
      <c r="CP133" s="6"/>
      <c r="CQ133" s="6"/>
      <c r="CR133" s="6"/>
      <c r="CS133" s="6"/>
      <c r="CT133" s="6"/>
      <c r="CU133" s="6"/>
      <c r="CV133" s="6"/>
      <c r="CW133" s="6"/>
      <c r="CX133" s="6"/>
      <c r="CY133" s="6"/>
      <c r="CZ133" s="6"/>
      <c r="DA133" s="6"/>
      <c r="DB133" s="6"/>
      <c r="DC133" s="6"/>
      <c r="DD133" s="6"/>
      <c r="DE133" s="6"/>
      <c r="DF133" s="6"/>
      <c r="DG133" s="6"/>
      <c r="DH133" s="6"/>
      <c r="DI133" s="6"/>
      <c r="DJ133" s="6"/>
      <c r="DK133" s="6"/>
      <c r="DL133" s="6"/>
      <c r="DM133" s="6"/>
      <c r="DN133" s="6"/>
      <c r="DO133" s="6"/>
      <c r="DP133" s="6"/>
      <c r="DQ133" s="6"/>
    </row>
    <row r="134" spans="1:121" s="123" customFormat="1" ht="15.75" customHeight="1">
      <c r="A134" s="16">
        <v>130</v>
      </c>
      <c r="B134" s="17">
        <v>43348</v>
      </c>
      <c r="C134" s="15" t="s">
        <v>1448</v>
      </c>
      <c r="D134" s="16" t="s">
        <v>1480</v>
      </c>
      <c r="E134" s="16" t="s">
        <v>59</v>
      </c>
      <c r="F134" s="18" t="s">
        <v>1446</v>
      </c>
      <c r="G134" s="16" t="s">
        <v>1479</v>
      </c>
      <c r="H134" s="20" t="s">
        <v>1478</v>
      </c>
      <c r="I134" s="20"/>
      <c r="J134" s="20" t="s">
        <v>215</v>
      </c>
      <c r="K134" s="20" t="s">
        <v>215</v>
      </c>
      <c r="L134" s="20" t="s">
        <v>1482</v>
      </c>
      <c r="M134" s="20" t="s">
        <v>1481</v>
      </c>
      <c r="N134" s="20" t="s">
        <v>1483</v>
      </c>
      <c r="O134" s="20" t="s">
        <v>150</v>
      </c>
      <c r="P134" s="20" t="s">
        <v>1484</v>
      </c>
      <c r="Q134" s="20" t="s">
        <v>1248</v>
      </c>
      <c r="R134" s="20">
        <v>1</v>
      </c>
      <c r="S134" s="20">
        <v>32</v>
      </c>
      <c r="T134" s="20" t="s">
        <v>59</v>
      </c>
      <c r="U134" s="20" t="s">
        <v>1486</v>
      </c>
      <c r="V134" s="20" t="s">
        <v>37</v>
      </c>
      <c r="W134" s="20" t="s">
        <v>617</v>
      </c>
      <c r="X134" s="20" t="s">
        <v>1408</v>
      </c>
      <c r="Y134" s="20"/>
      <c r="Z134" s="20" t="s">
        <v>1155</v>
      </c>
      <c r="AA134" s="20"/>
      <c r="AB134" s="20"/>
      <c r="AC134" s="20"/>
      <c r="AD134" s="20" t="s">
        <v>1485</v>
      </c>
      <c r="AE134" s="97"/>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c r="BJ134" s="6"/>
      <c r="BK134" s="6"/>
      <c r="BL134" s="6"/>
      <c r="BM134" s="6"/>
      <c r="BN134" s="6"/>
      <c r="BO134" s="6"/>
      <c r="BP134" s="6"/>
      <c r="BQ134" s="6"/>
      <c r="BR134" s="6"/>
      <c r="BS134" s="6"/>
      <c r="BT134" s="6"/>
      <c r="BU134" s="6"/>
      <c r="BV134" s="6"/>
      <c r="BW134" s="6"/>
      <c r="BX134" s="6"/>
      <c r="BY134" s="6"/>
      <c r="BZ134" s="6"/>
      <c r="CA134" s="6"/>
      <c r="CB134" s="6"/>
      <c r="CC134" s="6"/>
      <c r="CD134" s="6"/>
      <c r="CE134" s="6"/>
      <c r="CF134" s="6"/>
      <c r="CG134" s="6"/>
      <c r="CH134" s="6"/>
      <c r="CI134" s="6"/>
      <c r="CJ134" s="6"/>
      <c r="CK134" s="6"/>
      <c r="CL134" s="6"/>
      <c r="CM134" s="6"/>
      <c r="CN134" s="6"/>
      <c r="CO134" s="6"/>
      <c r="CP134" s="6"/>
      <c r="CQ134" s="6"/>
      <c r="CR134" s="6"/>
      <c r="CS134" s="6"/>
      <c r="CT134" s="6"/>
      <c r="CU134" s="6"/>
      <c r="CV134" s="6"/>
      <c r="CW134" s="6"/>
      <c r="CX134" s="6"/>
      <c r="CY134" s="6"/>
      <c r="CZ134" s="6"/>
      <c r="DA134" s="6"/>
      <c r="DB134" s="6"/>
      <c r="DC134" s="6"/>
      <c r="DD134" s="6"/>
      <c r="DE134" s="6"/>
      <c r="DF134" s="6"/>
      <c r="DG134" s="6"/>
      <c r="DH134" s="6"/>
      <c r="DI134" s="6"/>
      <c r="DJ134" s="6"/>
      <c r="DK134" s="6"/>
      <c r="DL134" s="6"/>
      <c r="DM134" s="6"/>
      <c r="DN134" s="6"/>
      <c r="DO134" s="6"/>
      <c r="DP134" s="6"/>
      <c r="DQ134" s="6"/>
    </row>
    <row r="135" spans="1:121" s="123" customFormat="1" ht="15.75" customHeight="1">
      <c r="A135" s="16">
        <v>131</v>
      </c>
      <c r="B135" s="17">
        <v>43032</v>
      </c>
      <c r="C135" s="15" t="s">
        <v>1448</v>
      </c>
      <c r="D135" s="16" t="s">
        <v>1489</v>
      </c>
      <c r="E135" s="16" t="s">
        <v>145</v>
      </c>
      <c r="F135" s="18" t="s">
        <v>1447</v>
      </c>
      <c r="G135" s="16" t="s">
        <v>18</v>
      </c>
      <c r="H135" s="20" t="s">
        <v>1488</v>
      </c>
      <c r="I135" s="20"/>
      <c r="J135" s="20" t="s">
        <v>1492</v>
      </c>
      <c r="K135" s="20" t="s">
        <v>215</v>
      </c>
      <c r="L135" s="20" t="s">
        <v>1491</v>
      </c>
      <c r="M135" s="20" t="s">
        <v>1490</v>
      </c>
      <c r="N135" s="20" t="s">
        <v>1494</v>
      </c>
      <c r="O135" s="20" t="s">
        <v>55</v>
      </c>
      <c r="P135" s="20" t="s">
        <v>1495</v>
      </c>
      <c r="Q135" s="20" t="s">
        <v>1285</v>
      </c>
      <c r="R135" s="20">
        <v>2</v>
      </c>
      <c r="S135" s="20" t="s">
        <v>1054</v>
      </c>
      <c r="T135" s="20" t="s">
        <v>1153</v>
      </c>
      <c r="U135" s="20" t="s">
        <v>837</v>
      </c>
      <c r="V135" s="20" t="s">
        <v>37</v>
      </c>
      <c r="W135" s="20" t="s">
        <v>1054</v>
      </c>
      <c r="X135" s="20"/>
      <c r="Y135" s="20"/>
      <c r="Z135" s="20" t="s">
        <v>61</v>
      </c>
      <c r="AA135" s="20" t="s">
        <v>1493</v>
      </c>
      <c r="AB135" s="20"/>
      <c r="AC135" s="20"/>
      <c r="AD135" s="20"/>
      <c r="AE135" s="97"/>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c r="BJ135" s="6"/>
      <c r="BK135" s="6"/>
      <c r="BL135" s="6"/>
      <c r="BM135" s="6"/>
      <c r="BN135" s="6"/>
      <c r="BO135" s="6"/>
      <c r="BP135" s="6"/>
      <c r="BQ135" s="6"/>
      <c r="BR135" s="6"/>
      <c r="BS135" s="6"/>
      <c r="BT135" s="6"/>
      <c r="BU135" s="6"/>
      <c r="BV135" s="6"/>
      <c r="BW135" s="6"/>
      <c r="BX135" s="6"/>
      <c r="BY135" s="6"/>
      <c r="BZ135" s="6"/>
      <c r="CA135" s="6"/>
      <c r="CB135" s="6"/>
      <c r="CC135" s="6"/>
      <c r="CD135" s="6"/>
      <c r="CE135" s="6"/>
      <c r="CF135" s="6"/>
      <c r="CG135" s="6"/>
      <c r="CH135" s="6"/>
      <c r="CI135" s="6"/>
      <c r="CJ135" s="6"/>
      <c r="CK135" s="6"/>
      <c r="CL135" s="6"/>
      <c r="CM135" s="6"/>
      <c r="CN135" s="6"/>
      <c r="CO135" s="6"/>
      <c r="CP135" s="6"/>
      <c r="CQ135" s="6"/>
      <c r="CR135" s="6"/>
      <c r="CS135" s="6"/>
      <c r="CT135" s="6"/>
      <c r="CU135" s="6"/>
      <c r="CV135" s="6"/>
      <c r="CW135" s="6"/>
      <c r="CX135" s="6"/>
      <c r="CY135" s="6"/>
      <c r="CZ135" s="6"/>
      <c r="DA135" s="6"/>
      <c r="DB135" s="6"/>
      <c r="DC135" s="6"/>
      <c r="DD135" s="6"/>
      <c r="DE135" s="6"/>
      <c r="DF135" s="6"/>
      <c r="DG135" s="6"/>
      <c r="DH135" s="6"/>
      <c r="DI135" s="6"/>
      <c r="DJ135" s="6"/>
      <c r="DK135" s="6"/>
      <c r="DL135" s="6"/>
      <c r="DM135" s="6"/>
      <c r="DN135" s="6"/>
      <c r="DO135" s="6"/>
      <c r="DP135" s="6"/>
      <c r="DQ135" s="6"/>
    </row>
    <row r="136" spans="1:121" s="123" customFormat="1" ht="15.75" customHeight="1">
      <c r="A136" s="16">
        <v>132</v>
      </c>
      <c r="B136" s="16" t="s">
        <v>1519</v>
      </c>
      <c r="C136" s="15" t="s">
        <v>1520</v>
      </c>
      <c r="D136" s="16" t="s">
        <v>1521</v>
      </c>
      <c r="E136" s="16" t="s">
        <v>59</v>
      </c>
      <c r="F136" s="18" t="s">
        <v>1496</v>
      </c>
      <c r="G136" s="16" t="s">
        <v>168</v>
      </c>
      <c r="H136" s="20" t="s">
        <v>1522</v>
      </c>
      <c r="I136" s="20" t="s">
        <v>1523</v>
      </c>
      <c r="J136" s="20" t="s">
        <v>1524</v>
      </c>
      <c r="K136" s="20" t="s">
        <v>822</v>
      </c>
      <c r="L136" s="20" t="s">
        <v>1526</v>
      </c>
      <c r="M136" s="20" t="s">
        <v>1525</v>
      </c>
      <c r="N136" s="20" t="s">
        <v>1527</v>
      </c>
      <c r="O136" s="20" t="s">
        <v>55</v>
      </c>
      <c r="P136" s="20" t="s">
        <v>1528</v>
      </c>
      <c r="Q136" s="20" t="s">
        <v>1152</v>
      </c>
      <c r="R136" s="20">
        <v>1</v>
      </c>
      <c r="S136" s="20">
        <v>26</v>
      </c>
      <c r="T136" s="20" t="s">
        <v>59</v>
      </c>
      <c r="U136" s="20" t="s">
        <v>283</v>
      </c>
      <c r="V136" s="20" t="s">
        <v>37</v>
      </c>
      <c r="W136" s="20" t="s">
        <v>1054</v>
      </c>
      <c r="X136" s="20"/>
      <c r="Y136" s="20"/>
      <c r="Z136" s="20" t="s">
        <v>61</v>
      </c>
      <c r="AA136" s="20"/>
      <c r="AB136" s="20"/>
      <c r="AC136" s="20"/>
      <c r="AD136" s="20"/>
      <c r="AE136" s="97"/>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c r="BJ136" s="6"/>
      <c r="BK136" s="6"/>
      <c r="BL136" s="6"/>
      <c r="BM136" s="6"/>
      <c r="BN136" s="6"/>
      <c r="BO136" s="6"/>
      <c r="BP136" s="6"/>
      <c r="BQ136" s="6"/>
      <c r="BR136" s="6"/>
      <c r="BS136" s="6"/>
      <c r="BT136" s="6"/>
      <c r="BU136" s="6"/>
      <c r="BV136" s="6"/>
      <c r="BW136" s="6"/>
      <c r="BX136" s="6"/>
      <c r="BY136" s="6"/>
      <c r="BZ136" s="6"/>
      <c r="CA136" s="6"/>
      <c r="CB136" s="6"/>
      <c r="CC136" s="6"/>
      <c r="CD136" s="6"/>
      <c r="CE136" s="6"/>
      <c r="CF136" s="6"/>
      <c r="CG136" s="6"/>
      <c r="CH136" s="6"/>
      <c r="CI136" s="6"/>
      <c r="CJ136" s="6"/>
      <c r="CK136" s="6"/>
      <c r="CL136" s="6"/>
      <c r="CM136" s="6"/>
      <c r="CN136" s="6"/>
      <c r="CO136" s="6"/>
      <c r="CP136" s="6"/>
      <c r="CQ136" s="6"/>
      <c r="CR136" s="6"/>
      <c r="CS136" s="6"/>
      <c r="CT136" s="6"/>
      <c r="CU136" s="6"/>
      <c r="CV136" s="6"/>
      <c r="CW136" s="6"/>
      <c r="CX136" s="6"/>
      <c r="CY136" s="6"/>
      <c r="CZ136" s="6"/>
      <c r="DA136" s="6"/>
      <c r="DB136" s="6"/>
      <c r="DC136" s="6"/>
      <c r="DD136" s="6"/>
      <c r="DE136" s="6"/>
      <c r="DF136" s="6"/>
      <c r="DG136" s="6"/>
      <c r="DH136" s="6"/>
      <c r="DI136" s="6"/>
      <c r="DJ136" s="6"/>
      <c r="DK136" s="6"/>
      <c r="DL136" s="6"/>
      <c r="DM136" s="6"/>
      <c r="DN136" s="6"/>
      <c r="DO136" s="6"/>
      <c r="DP136" s="6"/>
      <c r="DQ136" s="6"/>
    </row>
    <row r="137" spans="1:121" s="123" customFormat="1" ht="15.75" customHeight="1">
      <c r="A137" s="16">
        <v>133</v>
      </c>
      <c r="B137" s="16" t="s">
        <v>1529</v>
      </c>
      <c r="C137" s="15" t="s">
        <v>1520</v>
      </c>
      <c r="D137" s="16" t="s">
        <v>1530</v>
      </c>
      <c r="E137" s="16" t="s">
        <v>59</v>
      </c>
      <c r="F137" s="18" t="s">
        <v>1497</v>
      </c>
      <c r="G137" s="16" t="s">
        <v>1531</v>
      </c>
      <c r="H137" s="20" t="s">
        <v>1532</v>
      </c>
      <c r="I137" s="20" t="s">
        <v>1533</v>
      </c>
      <c r="J137" s="20" t="s">
        <v>1534</v>
      </c>
      <c r="K137" s="20" t="s">
        <v>822</v>
      </c>
      <c r="L137" s="20" t="s">
        <v>1539</v>
      </c>
      <c r="M137" s="20" t="s">
        <v>1535</v>
      </c>
      <c r="N137" s="20" t="s">
        <v>1527</v>
      </c>
      <c r="O137" s="20" t="s">
        <v>55</v>
      </c>
      <c r="P137" s="20" t="s">
        <v>1536</v>
      </c>
      <c r="Q137" s="20" t="s">
        <v>617</v>
      </c>
      <c r="R137" s="20">
        <v>1</v>
      </c>
      <c r="S137" s="20" t="s">
        <v>1054</v>
      </c>
      <c r="T137" s="20" t="s">
        <v>59</v>
      </c>
      <c r="U137" s="20" t="s">
        <v>1538</v>
      </c>
      <c r="V137" s="20" t="s">
        <v>37</v>
      </c>
      <c r="W137" s="20" t="s">
        <v>1054</v>
      </c>
      <c r="X137" s="20"/>
      <c r="Y137" s="20"/>
      <c r="Z137" s="20" t="s">
        <v>1537</v>
      </c>
      <c r="AA137" s="20"/>
      <c r="AB137" s="20"/>
      <c r="AC137" s="20"/>
      <c r="AD137" s="20"/>
      <c r="AE137" s="97"/>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c r="BJ137" s="6"/>
      <c r="BK137" s="6"/>
      <c r="BL137" s="6"/>
      <c r="BM137" s="6"/>
      <c r="BN137" s="6"/>
      <c r="BO137" s="6"/>
      <c r="BP137" s="6"/>
      <c r="BQ137" s="6"/>
      <c r="BR137" s="6"/>
      <c r="BS137" s="6"/>
      <c r="BT137" s="6"/>
      <c r="BU137" s="6"/>
      <c r="BV137" s="6"/>
      <c r="BW137" s="6"/>
      <c r="BX137" s="6"/>
      <c r="BY137" s="6"/>
      <c r="BZ137" s="6"/>
      <c r="CA137" s="6"/>
      <c r="CB137" s="6"/>
      <c r="CC137" s="6"/>
      <c r="CD137" s="6"/>
      <c r="CE137" s="6"/>
      <c r="CF137" s="6"/>
      <c r="CG137" s="6"/>
      <c r="CH137" s="6"/>
      <c r="CI137" s="6"/>
      <c r="CJ137" s="6"/>
      <c r="CK137" s="6"/>
      <c r="CL137" s="6"/>
      <c r="CM137" s="6"/>
      <c r="CN137" s="6"/>
      <c r="CO137" s="6"/>
      <c r="CP137" s="6"/>
      <c r="CQ137" s="6"/>
      <c r="CR137" s="6"/>
      <c r="CS137" s="6"/>
      <c r="CT137" s="6"/>
      <c r="CU137" s="6"/>
      <c r="CV137" s="6"/>
      <c r="CW137" s="6"/>
      <c r="CX137" s="6"/>
      <c r="CY137" s="6"/>
      <c r="CZ137" s="6"/>
      <c r="DA137" s="6"/>
      <c r="DB137" s="6"/>
      <c r="DC137" s="6"/>
      <c r="DD137" s="6"/>
      <c r="DE137" s="6"/>
      <c r="DF137" s="6"/>
      <c r="DG137" s="6"/>
      <c r="DH137" s="6"/>
      <c r="DI137" s="6"/>
      <c r="DJ137" s="6"/>
      <c r="DK137" s="6"/>
      <c r="DL137" s="6"/>
      <c r="DM137" s="6"/>
      <c r="DN137" s="6"/>
      <c r="DO137" s="6"/>
      <c r="DP137" s="6"/>
      <c r="DQ137" s="6"/>
    </row>
    <row r="138" spans="1:121" s="123" customFormat="1" ht="15.75" customHeight="1">
      <c r="A138" s="16">
        <v>134</v>
      </c>
      <c r="B138" s="16" t="s">
        <v>1540</v>
      </c>
      <c r="C138" s="15" t="s">
        <v>1520</v>
      </c>
      <c r="D138" s="16" t="s">
        <v>45</v>
      </c>
      <c r="E138" s="16" t="s">
        <v>37</v>
      </c>
      <c r="F138" s="18" t="s">
        <v>1498</v>
      </c>
      <c r="G138" s="16" t="s">
        <v>168</v>
      </c>
      <c r="H138" s="20" t="s">
        <v>1541</v>
      </c>
      <c r="I138" s="20" t="s">
        <v>1542</v>
      </c>
      <c r="J138" s="20" t="s">
        <v>1543</v>
      </c>
      <c r="K138" s="20" t="s">
        <v>822</v>
      </c>
      <c r="L138" s="20" t="s">
        <v>1545</v>
      </c>
      <c r="M138" s="20" t="s">
        <v>1544</v>
      </c>
      <c r="N138" s="20" t="s">
        <v>1546</v>
      </c>
      <c r="O138" s="20" t="s">
        <v>55</v>
      </c>
      <c r="P138" s="20" t="s">
        <v>1547</v>
      </c>
      <c r="Q138" s="20" t="s">
        <v>1054</v>
      </c>
      <c r="R138" s="20">
        <v>3</v>
      </c>
      <c r="S138" s="20" t="s">
        <v>1054</v>
      </c>
      <c r="T138" s="20" t="s">
        <v>1054</v>
      </c>
      <c r="U138" s="20" t="s">
        <v>1538</v>
      </c>
      <c r="V138" s="20" t="s">
        <v>37</v>
      </c>
      <c r="W138" s="20" t="s">
        <v>1054</v>
      </c>
      <c r="X138" s="20"/>
      <c r="Y138" s="20"/>
      <c r="Z138" s="20" t="s">
        <v>61</v>
      </c>
      <c r="AA138" s="20"/>
      <c r="AB138" s="20"/>
      <c r="AC138" s="20"/>
      <c r="AD138" s="20"/>
      <c r="AE138" s="97"/>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c r="BJ138" s="6"/>
      <c r="BK138" s="6"/>
      <c r="BL138" s="6"/>
      <c r="BM138" s="6"/>
      <c r="BN138" s="6"/>
      <c r="BO138" s="6"/>
      <c r="BP138" s="6"/>
      <c r="BQ138" s="6"/>
      <c r="BR138" s="6"/>
      <c r="BS138" s="6"/>
      <c r="BT138" s="6"/>
      <c r="BU138" s="6"/>
      <c r="BV138" s="6"/>
      <c r="BW138" s="6"/>
      <c r="BX138" s="6"/>
      <c r="BY138" s="6"/>
      <c r="BZ138" s="6"/>
      <c r="CA138" s="6"/>
      <c r="CB138" s="6"/>
      <c r="CC138" s="6"/>
      <c r="CD138" s="6"/>
      <c r="CE138" s="6"/>
      <c r="CF138" s="6"/>
      <c r="CG138" s="6"/>
      <c r="CH138" s="6"/>
      <c r="CI138" s="6"/>
      <c r="CJ138" s="6"/>
      <c r="CK138" s="6"/>
      <c r="CL138" s="6"/>
      <c r="CM138" s="6"/>
      <c r="CN138" s="6"/>
      <c r="CO138" s="6"/>
      <c r="CP138" s="6"/>
      <c r="CQ138" s="6"/>
      <c r="CR138" s="6"/>
      <c r="CS138" s="6"/>
      <c r="CT138" s="6"/>
      <c r="CU138" s="6"/>
      <c r="CV138" s="6"/>
      <c r="CW138" s="6"/>
      <c r="CX138" s="6"/>
      <c r="CY138" s="6"/>
      <c r="CZ138" s="6"/>
      <c r="DA138" s="6"/>
      <c r="DB138" s="6"/>
      <c r="DC138" s="6"/>
      <c r="DD138" s="6"/>
      <c r="DE138" s="6"/>
      <c r="DF138" s="6"/>
      <c r="DG138" s="6"/>
      <c r="DH138" s="6"/>
      <c r="DI138" s="6"/>
      <c r="DJ138" s="6"/>
      <c r="DK138" s="6"/>
      <c r="DL138" s="6"/>
      <c r="DM138" s="6"/>
      <c r="DN138" s="6"/>
      <c r="DO138" s="6"/>
      <c r="DP138" s="6"/>
      <c r="DQ138" s="6"/>
    </row>
    <row r="139" spans="1:121" s="123" customFormat="1" ht="15.75" customHeight="1">
      <c r="A139" s="16">
        <v>135</v>
      </c>
      <c r="B139" s="16" t="s">
        <v>1549</v>
      </c>
      <c r="C139" s="15" t="s">
        <v>1520</v>
      </c>
      <c r="D139" s="16" t="s">
        <v>1550</v>
      </c>
      <c r="E139" s="16" t="s">
        <v>37</v>
      </c>
      <c r="F139" s="18" t="s">
        <v>1499</v>
      </c>
      <c r="G139" s="16" t="s">
        <v>1551</v>
      </c>
      <c r="H139" s="20" t="s">
        <v>1548</v>
      </c>
      <c r="I139" s="20" t="s">
        <v>1552</v>
      </c>
      <c r="J139" s="20" t="s">
        <v>1555</v>
      </c>
      <c r="K139" s="20" t="s">
        <v>345</v>
      </c>
      <c r="L139" s="20" t="s">
        <v>1556</v>
      </c>
      <c r="M139" s="20" t="s">
        <v>1553</v>
      </c>
      <c r="N139" s="20" t="s">
        <v>1554</v>
      </c>
      <c r="O139" s="20" t="s">
        <v>134</v>
      </c>
      <c r="P139" s="20" t="s">
        <v>1557</v>
      </c>
      <c r="Q139" s="20" t="s">
        <v>1558</v>
      </c>
      <c r="R139" s="20">
        <v>1</v>
      </c>
      <c r="S139" s="20" t="s">
        <v>1054</v>
      </c>
      <c r="T139" s="20" t="s">
        <v>162</v>
      </c>
      <c r="U139" s="20" t="s">
        <v>283</v>
      </c>
      <c r="V139" s="20" t="s">
        <v>37</v>
      </c>
      <c r="W139" s="20" t="s">
        <v>1054</v>
      </c>
      <c r="X139" s="20"/>
      <c r="Y139" s="20"/>
      <c r="Z139" s="20" t="s">
        <v>61</v>
      </c>
      <c r="AA139" s="20"/>
      <c r="AB139" s="20"/>
      <c r="AC139" s="20"/>
      <c r="AD139" s="20" t="s">
        <v>1559</v>
      </c>
      <c r="AE139" s="97"/>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c r="BJ139" s="6"/>
      <c r="BK139" s="6"/>
      <c r="BL139" s="6"/>
      <c r="BM139" s="6"/>
      <c r="BN139" s="6"/>
      <c r="BO139" s="6"/>
      <c r="BP139" s="6"/>
      <c r="BQ139" s="6"/>
      <c r="BR139" s="6"/>
      <c r="BS139" s="6"/>
      <c r="BT139" s="6"/>
      <c r="BU139" s="6"/>
      <c r="BV139" s="6"/>
      <c r="BW139" s="6"/>
      <c r="BX139" s="6"/>
      <c r="BY139" s="6"/>
      <c r="BZ139" s="6"/>
      <c r="CA139" s="6"/>
      <c r="CB139" s="6"/>
      <c r="CC139" s="6"/>
      <c r="CD139" s="6"/>
      <c r="CE139" s="6"/>
      <c r="CF139" s="6"/>
      <c r="CG139" s="6"/>
      <c r="CH139" s="6"/>
      <c r="CI139" s="6"/>
      <c r="CJ139" s="6"/>
      <c r="CK139" s="6"/>
      <c r="CL139" s="6"/>
      <c r="CM139" s="6"/>
      <c r="CN139" s="6"/>
      <c r="CO139" s="6"/>
      <c r="CP139" s="6"/>
      <c r="CQ139" s="6"/>
      <c r="CR139" s="6"/>
      <c r="CS139" s="6"/>
      <c r="CT139" s="6"/>
      <c r="CU139" s="6"/>
      <c r="CV139" s="6"/>
      <c r="CW139" s="6"/>
      <c r="CX139" s="6"/>
      <c r="CY139" s="6"/>
      <c r="CZ139" s="6"/>
      <c r="DA139" s="6"/>
      <c r="DB139" s="6"/>
      <c r="DC139" s="6"/>
      <c r="DD139" s="6"/>
      <c r="DE139" s="6"/>
      <c r="DF139" s="6"/>
      <c r="DG139" s="6"/>
      <c r="DH139" s="6"/>
      <c r="DI139" s="6"/>
      <c r="DJ139" s="6"/>
      <c r="DK139" s="6"/>
      <c r="DL139" s="6"/>
      <c r="DM139" s="6"/>
      <c r="DN139" s="6"/>
      <c r="DO139" s="6"/>
      <c r="DP139" s="6"/>
      <c r="DQ139" s="6"/>
    </row>
    <row r="140" spans="1:121" s="123" customFormat="1" ht="15.75" customHeight="1">
      <c r="A140" s="16">
        <v>136</v>
      </c>
      <c r="B140" s="16" t="s">
        <v>1560</v>
      </c>
      <c r="C140" s="15" t="s">
        <v>1561</v>
      </c>
      <c r="D140" s="16" t="s">
        <v>1569</v>
      </c>
      <c r="E140" s="16" t="s">
        <v>59</v>
      </c>
      <c r="F140" s="18" t="s">
        <v>1500</v>
      </c>
      <c r="G140" s="16" t="s">
        <v>1562</v>
      </c>
      <c r="H140" s="20" t="s">
        <v>1563</v>
      </c>
      <c r="I140" s="20" t="s">
        <v>1564</v>
      </c>
      <c r="J140" s="20" t="s">
        <v>1543</v>
      </c>
      <c r="K140" s="20" t="s">
        <v>822</v>
      </c>
      <c r="L140" s="20" t="s">
        <v>1567</v>
      </c>
      <c r="M140" s="20" t="s">
        <v>1566</v>
      </c>
      <c r="N140" s="20" t="s">
        <v>1568</v>
      </c>
      <c r="O140" s="20" t="s">
        <v>134</v>
      </c>
      <c r="P140" s="20" t="s">
        <v>1565</v>
      </c>
      <c r="Q140" s="20" t="s">
        <v>1558</v>
      </c>
      <c r="R140" s="20">
        <v>4</v>
      </c>
      <c r="S140" s="20" t="s">
        <v>37</v>
      </c>
      <c r="T140" s="20" t="s">
        <v>37</v>
      </c>
      <c r="U140" s="20" t="s">
        <v>837</v>
      </c>
      <c r="V140" s="20" t="s">
        <v>37</v>
      </c>
      <c r="W140" s="20" t="s">
        <v>617</v>
      </c>
      <c r="X140" s="20" t="s">
        <v>201</v>
      </c>
      <c r="Y140" s="20"/>
      <c r="Z140" s="20" t="s">
        <v>61</v>
      </c>
      <c r="AA140" s="20"/>
      <c r="AB140" s="20"/>
      <c r="AC140" s="20"/>
      <c r="AD140" s="20"/>
      <c r="AE140" s="97"/>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c r="BJ140" s="6"/>
      <c r="BK140" s="6"/>
      <c r="BL140" s="6"/>
      <c r="BM140" s="6"/>
      <c r="BN140" s="6"/>
      <c r="BO140" s="6"/>
      <c r="BP140" s="6"/>
      <c r="BQ140" s="6"/>
      <c r="BR140" s="6"/>
      <c r="BS140" s="6"/>
      <c r="BT140" s="6"/>
      <c r="BU140" s="6"/>
      <c r="BV140" s="6"/>
      <c r="BW140" s="6"/>
      <c r="BX140" s="6"/>
      <c r="BY140" s="6"/>
      <c r="BZ140" s="6"/>
      <c r="CA140" s="6"/>
      <c r="CB140" s="6"/>
      <c r="CC140" s="6"/>
      <c r="CD140" s="6"/>
      <c r="CE140" s="6"/>
      <c r="CF140" s="6"/>
      <c r="CG140" s="6"/>
      <c r="CH140" s="6"/>
      <c r="CI140" s="6"/>
      <c r="CJ140" s="6"/>
      <c r="CK140" s="6"/>
      <c r="CL140" s="6"/>
      <c r="CM140" s="6"/>
      <c r="CN140" s="6"/>
      <c r="CO140" s="6"/>
      <c r="CP140" s="6"/>
      <c r="CQ140" s="6"/>
      <c r="CR140" s="6"/>
      <c r="CS140" s="6"/>
      <c r="CT140" s="6"/>
      <c r="CU140" s="6"/>
      <c r="CV140" s="6"/>
      <c r="CW140" s="6"/>
      <c r="CX140" s="6"/>
      <c r="CY140" s="6"/>
      <c r="CZ140" s="6"/>
      <c r="DA140" s="6"/>
      <c r="DB140" s="6"/>
      <c r="DC140" s="6"/>
      <c r="DD140" s="6"/>
      <c r="DE140" s="6"/>
      <c r="DF140" s="6"/>
      <c r="DG140" s="6"/>
      <c r="DH140" s="6"/>
      <c r="DI140" s="6"/>
      <c r="DJ140" s="6"/>
      <c r="DK140" s="6"/>
      <c r="DL140" s="6"/>
      <c r="DM140" s="6"/>
      <c r="DN140" s="6"/>
      <c r="DO140" s="6"/>
      <c r="DP140" s="6"/>
      <c r="DQ140" s="6"/>
    </row>
    <row r="141" spans="1:121" s="123" customFormat="1" ht="15.75" customHeight="1">
      <c r="A141" s="16">
        <v>137</v>
      </c>
      <c r="B141" s="17">
        <v>44019</v>
      </c>
      <c r="C141" s="15" t="s">
        <v>1570</v>
      </c>
      <c r="D141" s="16" t="s">
        <v>1571</v>
      </c>
      <c r="E141" s="16" t="s">
        <v>37</v>
      </c>
      <c r="F141" s="18" t="s">
        <v>1501</v>
      </c>
      <c r="G141" s="16" t="s">
        <v>50</v>
      </c>
      <c r="H141" s="20" t="s">
        <v>1572</v>
      </c>
      <c r="I141" s="20" t="s">
        <v>1573</v>
      </c>
      <c r="J141" s="20" t="s">
        <v>1054</v>
      </c>
      <c r="K141" s="20" t="s">
        <v>129</v>
      </c>
      <c r="L141" s="20" t="s">
        <v>1577</v>
      </c>
      <c r="M141" s="20" t="s">
        <v>1574</v>
      </c>
      <c r="N141" s="20" t="s">
        <v>1576</v>
      </c>
      <c r="O141" s="20" t="s">
        <v>134</v>
      </c>
      <c r="P141" s="20" t="s">
        <v>1414</v>
      </c>
      <c r="Q141" s="20"/>
      <c r="R141" s="20">
        <v>3</v>
      </c>
      <c r="S141" s="20" t="s">
        <v>1578</v>
      </c>
      <c r="T141" s="20" t="s">
        <v>37</v>
      </c>
      <c r="U141" s="20" t="s">
        <v>837</v>
      </c>
      <c r="V141" s="20" t="s">
        <v>37</v>
      </c>
      <c r="W141" s="20" t="s">
        <v>617</v>
      </c>
      <c r="X141" s="20" t="s">
        <v>1579</v>
      </c>
      <c r="Y141" s="20"/>
      <c r="Z141" s="20" t="s">
        <v>61</v>
      </c>
      <c r="AA141" s="20"/>
      <c r="AB141" s="20"/>
      <c r="AC141" s="20"/>
      <c r="AD141" s="20" t="s">
        <v>1575</v>
      </c>
      <c r="AE141" s="97"/>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c r="BJ141" s="6"/>
      <c r="BK141" s="6"/>
      <c r="BL141" s="6"/>
      <c r="BM141" s="6"/>
      <c r="BN141" s="6"/>
      <c r="BO141" s="6"/>
      <c r="BP141" s="6"/>
      <c r="BQ141" s="6"/>
      <c r="BR141" s="6"/>
      <c r="BS141" s="6"/>
      <c r="BT141" s="6"/>
      <c r="BU141" s="6"/>
      <c r="BV141" s="6"/>
      <c r="BW141" s="6"/>
      <c r="BX141" s="6"/>
      <c r="BY141" s="6"/>
      <c r="BZ141" s="6"/>
      <c r="CA141" s="6"/>
      <c r="CB141" s="6"/>
      <c r="CC141" s="6"/>
      <c r="CD141" s="6"/>
      <c r="CE141" s="6"/>
      <c r="CF141" s="6"/>
      <c r="CG141" s="6"/>
      <c r="CH141" s="6"/>
      <c r="CI141" s="6"/>
      <c r="CJ141" s="6"/>
      <c r="CK141" s="6"/>
      <c r="CL141" s="6"/>
      <c r="CM141" s="6"/>
      <c r="CN141" s="6"/>
      <c r="CO141" s="6"/>
      <c r="CP141" s="6"/>
      <c r="CQ141" s="6"/>
      <c r="CR141" s="6"/>
      <c r="CS141" s="6"/>
      <c r="CT141" s="6"/>
      <c r="CU141" s="6"/>
      <c r="CV141" s="6"/>
      <c r="CW141" s="6"/>
      <c r="CX141" s="6"/>
      <c r="CY141" s="6"/>
      <c r="CZ141" s="6"/>
      <c r="DA141" s="6"/>
      <c r="DB141" s="6"/>
      <c r="DC141" s="6"/>
      <c r="DD141" s="6"/>
      <c r="DE141" s="6"/>
      <c r="DF141" s="6"/>
      <c r="DG141" s="6"/>
      <c r="DH141" s="6"/>
      <c r="DI141" s="6"/>
      <c r="DJ141" s="6"/>
      <c r="DK141" s="6"/>
      <c r="DL141" s="6"/>
      <c r="DM141" s="6"/>
      <c r="DN141" s="6"/>
      <c r="DO141" s="6"/>
      <c r="DP141" s="6"/>
      <c r="DQ141" s="6"/>
    </row>
    <row r="142" spans="1:121" s="123" customFormat="1" ht="15.75" customHeight="1">
      <c r="A142" s="16">
        <v>138</v>
      </c>
      <c r="B142" s="17">
        <v>43985</v>
      </c>
      <c r="C142" s="15" t="s">
        <v>1581</v>
      </c>
      <c r="D142" s="16" t="s">
        <v>1582</v>
      </c>
      <c r="E142" s="16" t="s">
        <v>145</v>
      </c>
      <c r="F142" s="18" t="s">
        <v>1502</v>
      </c>
      <c r="G142" s="16"/>
      <c r="H142" s="20" t="s">
        <v>1580</v>
      </c>
      <c r="I142" s="20" t="s">
        <v>1589</v>
      </c>
      <c r="J142" s="20" t="s">
        <v>1002</v>
      </c>
      <c r="K142" s="20" t="s">
        <v>822</v>
      </c>
      <c r="L142" s="20" t="s">
        <v>1584</v>
      </c>
      <c r="M142" s="20" t="s">
        <v>1580</v>
      </c>
      <c r="N142" s="20" t="s">
        <v>37</v>
      </c>
      <c r="O142" s="20" t="s">
        <v>55</v>
      </c>
      <c r="P142" s="20" t="s">
        <v>1323</v>
      </c>
      <c r="Q142" s="20" t="s">
        <v>37</v>
      </c>
      <c r="R142" s="20">
        <v>16</v>
      </c>
      <c r="S142" s="20" t="s">
        <v>37</v>
      </c>
      <c r="T142" s="20" t="s">
        <v>37</v>
      </c>
      <c r="U142" s="20" t="s">
        <v>283</v>
      </c>
      <c r="V142" s="20" t="s">
        <v>37</v>
      </c>
      <c r="W142" s="20" t="s">
        <v>617</v>
      </c>
      <c r="X142" s="20" t="s">
        <v>1583</v>
      </c>
      <c r="Y142" s="20"/>
      <c r="Z142" s="20" t="s">
        <v>61</v>
      </c>
      <c r="AA142" s="20" t="s">
        <v>1585</v>
      </c>
      <c r="AB142" s="20"/>
      <c r="AC142" s="20"/>
      <c r="AD142" s="20"/>
      <c r="AE142" s="97"/>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c r="BJ142" s="6"/>
      <c r="BK142" s="6"/>
      <c r="BL142" s="6"/>
      <c r="BM142" s="6"/>
      <c r="BN142" s="6"/>
      <c r="BO142" s="6"/>
      <c r="BP142" s="6"/>
      <c r="BQ142" s="6"/>
      <c r="BR142" s="6"/>
      <c r="BS142" s="6"/>
      <c r="BT142" s="6"/>
      <c r="BU142" s="6"/>
      <c r="BV142" s="6"/>
      <c r="BW142" s="6"/>
      <c r="BX142" s="6"/>
      <c r="BY142" s="6"/>
      <c r="BZ142" s="6"/>
      <c r="CA142" s="6"/>
      <c r="CB142" s="6"/>
      <c r="CC142" s="6"/>
      <c r="CD142" s="6"/>
      <c r="CE142" s="6"/>
      <c r="CF142" s="6"/>
      <c r="CG142" s="6"/>
      <c r="CH142" s="6"/>
      <c r="CI142" s="6"/>
      <c r="CJ142" s="6"/>
      <c r="CK142" s="6"/>
      <c r="CL142" s="6"/>
      <c r="CM142" s="6"/>
      <c r="CN142" s="6"/>
      <c r="CO142" s="6"/>
      <c r="CP142" s="6"/>
      <c r="CQ142" s="6"/>
      <c r="CR142" s="6"/>
      <c r="CS142" s="6"/>
      <c r="CT142" s="6"/>
      <c r="CU142" s="6"/>
      <c r="CV142" s="6"/>
      <c r="CW142" s="6"/>
      <c r="CX142" s="6"/>
      <c r="CY142" s="6"/>
      <c r="CZ142" s="6"/>
      <c r="DA142" s="6"/>
      <c r="DB142" s="6"/>
      <c r="DC142" s="6"/>
      <c r="DD142" s="6"/>
      <c r="DE142" s="6"/>
      <c r="DF142" s="6"/>
      <c r="DG142" s="6"/>
      <c r="DH142" s="6"/>
      <c r="DI142" s="6"/>
      <c r="DJ142" s="6"/>
      <c r="DK142" s="6"/>
      <c r="DL142" s="6"/>
      <c r="DM142" s="6"/>
      <c r="DN142" s="6"/>
      <c r="DO142" s="6"/>
      <c r="DP142" s="6"/>
      <c r="DQ142" s="6"/>
    </row>
    <row r="143" spans="1:121" s="123" customFormat="1" ht="15.75" customHeight="1">
      <c r="A143" s="16">
        <v>140</v>
      </c>
      <c r="B143" s="17">
        <v>43488</v>
      </c>
      <c r="C143" s="15" t="s">
        <v>1586</v>
      </c>
      <c r="D143" s="16" t="s">
        <v>1066</v>
      </c>
      <c r="E143" s="16" t="s">
        <v>37</v>
      </c>
      <c r="F143" s="18" t="s">
        <v>1503</v>
      </c>
      <c r="G143" s="16" t="s">
        <v>1587</v>
      </c>
      <c r="H143" s="20" t="s">
        <v>1588</v>
      </c>
      <c r="I143" s="20"/>
      <c r="J143" s="20" t="s">
        <v>879</v>
      </c>
      <c r="K143" s="20" t="s">
        <v>333</v>
      </c>
      <c r="L143" s="20" t="s">
        <v>1054</v>
      </c>
      <c r="M143" s="20" t="s">
        <v>1591</v>
      </c>
      <c r="N143" s="20" t="s">
        <v>1594</v>
      </c>
      <c r="O143" s="20" t="s">
        <v>150</v>
      </c>
      <c r="P143" s="20" t="s">
        <v>1590</v>
      </c>
      <c r="Q143" s="20" t="s">
        <v>198</v>
      </c>
      <c r="R143" s="20">
        <v>1</v>
      </c>
      <c r="S143" s="20" t="s">
        <v>1054</v>
      </c>
      <c r="T143" s="20" t="s">
        <v>59</v>
      </c>
      <c r="U143" s="20" t="s">
        <v>283</v>
      </c>
      <c r="V143" s="20" t="s">
        <v>37</v>
      </c>
      <c r="W143" s="20" t="s">
        <v>617</v>
      </c>
      <c r="X143" s="20" t="s">
        <v>1592</v>
      </c>
      <c r="Y143" s="20" t="s">
        <v>1593</v>
      </c>
      <c r="Z143" s="20" t="s">
        <v>61</v>
      </c>
      <c r="AA143" s="20"/>
      <c r="AB143" s="20"/>
      <c r="AC143" s="20"/>
      <c r="AD143" s="20"/>
      <c r="AE143" s="97"/>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c r="BJ143" s="6"/>
      <c r="BK143" s="6"/>
      <c r="BL143" s="6"/>
      <c r="BM143" s="6"/>
      <c r="BN143" s="6"/>
      <c r="BO143" s="6"/>
      <c r="BP143" s="6"/>
      <c r="BQ143" s="6"/>
      <c r="BR143" s="6"/>
      <c r="BS143" s="6"/>
      <c r="BT143" s="6"/>
      <c r="BU143" s="6"/>
      <c r="BV143" s="6"/>
      <c r="BW143" s="6"/>
      <c r="BX143" s="6"/>
      <c r="BY143" s="6"/>
      <c r="BZ143" s="6"/>
      <c r="CA143" s="6"/>
      <c r="CB143" s="6"/>
      <c r="CC143" s="6"/>
      <c r="CD143" s="6"/>
      <c r="CE143" s="6"/>
      <c r="CF143" s="6"/>
      <c r="CG143" s="6"/>
      <c r="CH143" s="6"/>
      <c r="CI143" s="6"/>
      <c r="CJ143" s="6"/>
      <c r="CK143" s="6"/>
      <c r="CL143" s="6"/>
      <c r="CM143" s="6"/>
      <c r="CN143" s="6"/>
      <c r="CO143" s="6"/>
      <c r="CP143" s="6"/>
      <c r="CQ143" s="6"/>
      <c r="CR143" s="6"/>
      <c r="CS143" s="6"/>
      <c r="CT143" s="6"/>
      <c r="CU143" s="6"/>
      <c r="CV143" s="6"/>
      <c r="CW143" s="6"/>
      <c r="CX143" s="6"/>
      <c r="CY143" s="6"/>
      <c r="CZ143" s="6"/>
      <c r="DA143" s="6"/>
      <c r="DB143" s="6"/>
      <c r="DC143" s="6"/>
      <c r="DD143" s="6"/>
      <c r="DE143" s="6"/>
      <c r="DF143" s="6"/>
      <c r="DG143" s="6"/>
      <c r="DH143" s="6"/>
      <c r="DI143" s="6"/>
      <c r="DJ143" s="6"/>
      <c r="DK143" s="6"/>
      <c r="DL143" s="6"/>
      <c r="DM143" s="6"/>
      <c r="DN143" s="6"/>
      <c r="DO143" s="6"/>
      <c r="DP143" s="6"/>
      <c r="DQ143" s="6"/>
    </row>
    <row r="144" spans="1:121" s="123" customFormat="1" ht="15.75" customHeight="1">
      <c r="A144" s="16">
        <v>142</v>
      </c>
      <c r="B144" s="17">
        <v>43362</v>
      </c>
      <c r="C144" s="15" t="s">
        <v>1595</v>
      </c>
      <c r="D144" s="16" t="s">
        <v>1598</v>
      </c>
      <c r="E144" s="16" t="s">
        <v>145</v>
      </c>
      <c r="F144" s="18" t="s">
        <v>1504</v>
      </c>
      <c r="G144" s="16" t="s">
        <v>1191</v>
      </c>
      <c r="H144" s="20" t="s">
        <v>1596</v>
      </c>
      <c r="I144" s="20" t="s">
        <v>1597</v>
      </c>
      <c r="J144" s="20" t="s">
        <v>1600</v>
      </c>
      <c r="K144" s="20" t="s">
        <v>75</v>
      </c>
      <c r="L144" s="20" t="s">
        <v>1601</v>
      </c>
      <c r="M144" s="20" t="s">
        <v>1599</v>
      </c>
      <c r="N144" s="20"/>
      <c r="O144" s="20" t="s">
        <v>76</v>
      </c>
      <c r="P144" s="20" t="s">
        <v>1104</v>
      </c>
      <c r="Q144" s="20" t="s">
        <v>1558</v>
      </c>
      <c r="R144" s="20">
        <v>19</v>
      </c>
      <c r="S144" s="20" t="s">
        <v>1602</v>
      </c>
      <c r="T144" s="20" t="s">
        <v>37</v>
      </c>
      <c r="U144" s="20" t="s">
        <v>1603</v>
      </c>
      <c r="V144" s="20"/>
      <c r="W144" s="20" t="s">
        <v>617</v>
      </c>
      <c r="X144" s="20" t="s">
        <v>1118</v>
      </c>
      <c r="Y144" s="20"/>
      <c r="Z144" s="20" t="s">
        <v>127</v>
      </c>
      <c r="AA144" s="20"/>
      <c r="AB144" s="20"/>
      <c r="AC144" s="20"/>
      <c r="AD144" s="20"/>
      <c r="AE144" s="97"/>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c r="BI144" s="6"/>
      <c r="BJ144" s="6"/>
      <c r="BK144" s="6"/>
      <c r="BL144" s="6"/>
      <c r="BM144" s="6"/>
      <c r="BN144" s="6"/>
      <c r="BO144" s="6"/>
      <c r="BP144" s="6"/>
      <c r="BQ144" s="6"/>
      <c r="BR144" s="6"/>
      <c r="BS144" s="6"/>
      <c r="BT144" s="6"/>
      <c r="BU144" s="6"/>
      <c r="BV144" s="6"/>
      <c r="BW144" s="6"/>
      <c r="BX144" s="6"/>
      <c r="BY144" s="6"/>
      <c r="BZ144" s="6"/>
      <c r="CA144" s="6"/>
      <c r="CB144" s="6"/>
      <c r="CC144" s="6"/>
      <c r="CD144" s="6"/>
      <c r="CE144" s="6"/>
      <c r="CF144" s="6"/>
      <c r="CG144" s="6"/>
      <c r="CH144" s="6"/>
      <c r="CI144" s="6"/>
      <c r="CJ144" s="6"/>
      <c r="CK144" s="6"/>
      <c r="CL144" s="6"/>
      <c r="CM144" s="6"/>
      <c r="CN144" s="6"/>
      <c r="CO144" s="6"/>
      <c r="CP144" s="6"/>
      <c r="CQ144" s="6"/>
      <c r="CR144" s="6"/>
      <c r="CS144" s="6"/>
      <c r="CT144" s="6"/>
      <c r="CU144" s="6"/>
      <c r="CV144" s="6"/>
      <c r="CW144" s="6"/>
      <c r="CX144" s="6"/>
      <c r="CY144" s="6"/>
      <c r="CZ144" s="6"/>
      <c r="DA144" s="6"/>
      <c r="DB144" s="6"/>
      <c r="DC144" s="6"/>
      <c r="DD144" s="6"/>
      <c r="DE144" s="6"/>
      <c r="DF144" s="6"/>
      <c r="DG144" s="6"/>
      <c r="DH144" s="6"/>
      <c r="DI144" s="6"/>
      <c r="DJ144" s="6"/>
      <c r="DK144" s="6"/>
      <c r="DL144" s="6"/>
      <c r="DM144" s="6"/>
      <c r="DN144" s="6"/>
      <c r="DO144" s="6"/>
      <c r="DP144" s="6"/>
      <c r="DQ144" s="6"/>
    </row>
    <row r="145" spans="1:121" s="123" customFormat="1" ht="15.75" customHeight="1">
      <c r="A145" s="16">
        <v>143</v>
      </c>
      <c r="B145" s="17">
        <v>43215</v>
      </c>
      <c r="C145" s="15" t="s">
        <v>1595</v>
      </c>
      <c r="D145" s="16" t="s">
        <v>1606</v>
      </c>
      <c r="E145" s="16" t="s">
        <v>145</v>
      </c>
      <c r="F145" s="18" t="s">
        <v>1505</v>
      </c>
      <c r="G145" s="16" t="s">
        <v>1191</v>
      </c>
      <c r="H145" s="20" t="s">
        <v>1604</v>
      </c>
      <c r="I145" s="20" t="s">
        <v>1605</v>
      </c>
      <c r="J145" s="20" t="s">
        <v>1054</v>
      </c>
      <c r="K145" s="20" t="s">
        <v>75</v>
      </c>
      <c r="L145" s="20" t="s">
        <v>1607</v>
      </c>
      <c r="M145" s="20" t="s">
        <v>1608</v>
      </c>
      <c r="N145" s="20" t="s">
        <v>1611</v>
      </c>
      <c r="O145" s="20" t="s">
        <v>55</v>
      </c>
      <c r="P145" s="20" t="s">
        <v>1610</v>
      </c>
      <c r="Q145" s="20" t="s">
        <v>1558</v>
      </c>
      <c r="R145" s="20">
        <v>1</v>
      </c>
      <c r="S145" s="20" t="s">
        <v>1054</v>
      </c>
      <c r="T145" s="20" t="s">
        <v>59</v>
      </c>
      <c r="U145" s="20" t="s">
        <v>283</v>
      </c>
      <c r="V145" s="20" t="s">
        <v>37</v>
      </c>
      <c r="W145" s="20" t="s">
        <v>617</v>
      </c>
      <c r="X145" s="20" t="s">
        <v>1609</v>
      </c>
      <c r="Y145" s="20"/>
      <c r="Z145" s="20" t="s">
        <v>61</v>
      </c>
      <c r="AA145" s="20"/>
      <c r="AB145" s="20"/>
      <c r="AC145" s="20"/>
      <c r="AD145" s="20"/>
      <c r="AE145" s="97"/>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c r="BI145" s="6"/>
      <c r="BJ145" s="6"/>
      <c r="BK145" s="6"/>
      <c r="BL145" s="6"/>
      <c r="BM145" s="6"/>
      <c r="BN145" s="6"/>
      <c r="BO145" s="6"/>
      <c r="BP145" s="6"/>
      <c r="BQ145" s="6"/>
      <c r="BR145" s="6"/>
      <c r="BS145" s="6"/>
      <c r="BT145" s="6"/>
      <c r="BU145" s="6"/>
      <c r="BV145" s="6"/>
      <c r="BW145" s="6"/>
      <c r="BX145" s="6"/>
      <c r="BY145" s="6"/>
      <c r="BZ145" s="6"/>
      <c r="CA145" s="6"/>
      <c r="CB145" s="6"/>
      <c r="CC145" s="6"/>
      <c r="CD145" s="6"/>
      <c r="CE145" s="6"/>
      <c r="CF145" s="6"/>
      <c r="CG145" s="6"/>
      <c r="CH145" s="6"/>
      <c r="CI145" s="6"/>
      <c r="CJ145" s="6"/>
      <c r="CK145" s="6"/>
      <c r="CL145" s="6"/>
      <c r="CM145" s="6"/>
      <c r="CN145" s="6"/>
      <c r="CO145" s="6"/>
      <c r="CP145" s="6"/>
      <c r="CQ145" s="6"/>
      <c r="CR145" s="6"/>
      <c r="CS145" s="6"/>
      <c r="CT145" s="6"/>
      <c r="CU145" s="6"/>
      <c r="CV145" s="6"/>
      <c r="CW145" s="6"/>
      <c r="CX145" s="6"/>
      <c r="CY145" s="6"/>
      <c r="CZ145" s="6"/>
      <c r="DA145" s="6"/>
      <c r="DB145" s="6"/>
      <c r="DC145" s="6"/>
      <c r="DD145" s="6"/>
      <c r="DE145" s="6"/>
      <c r="DF145" s="6"/>
      <c r="DG145" s="6"/>
      <c r="DH145" s="6"/>
      <c r="DI145" s="6"/>
      <c r="DJ145" s="6"/>
      <c r="DK145" s="6"/>
      <c r="DL145" s="6"/>
      <c r="DM145" s="6"/>
      <c r="DN145" s="6"/>
      <c r="DO145" s="6"/>
      <c r="DP145" s="6"/>
      <c r="DQ145" s="6"/>
    </row>
    <row r="146" spans="1:121" s="123" customFormat="1" ht="15.75" customHeight="1">
      <c r="A146" s="16">
        <v>144</v>
      </c>
      <c r="B146" s="17">
        <v>43363</v>
      </c>
      <c r="C146" s="15" t="s">
        <v>1612</v>
      </c>
      <c r="D146" s="16" t="s">
        <v>1066</v>
      </c>
      <c r="E146" s="16" t="s">
        <v>37</v>
      </c>
      <c r="F146" s="18" t="s">
        <v>1506</v>
      </c>
      <c r="G146" s="16" t="s">
        <v>1616</v>
      </c>
      <c r="H146" s="20" t="s">
        <v>1613</v>
      </c>
      <c r="I146" s="20" t="s">
        <v>1614</v>
      </c>
      <c r="J146" s="20" t="s">
        <v>1615</v>
      </c>
      <c r="K146" s="20" t="s">
        <v>75</v>
      </c>
      <c r="L146" s="20" t="s">
        <v>1618</v>
      </c>
      <c r="M146" s="20" t="s">
        <v>1617</v>
      </c>
      <c r="N146" s="20" t="s">
        <v>1619</v>
      </c>
      <c r="O146" s="20" t="s">
        <v>55</v>
      </c>
      <c r="P146" s="20" t="s">
        <v>1622</v>
      </c>
      <c r="Q146" s="20" t="s">
        <v>1333</v>
      </c>
      <c r="R146" s="20">
        <v>2</v>
      </c>
      <c r="S146" s="20" t="s">
        <v>1621</v>
      </c>
      <c r="T146" s="20" t="s">
        <v>59</v>
      </c>
      <c r="U146" s="20" t="s">
        <v>1623</v>
      </c>
      <c r="V146" s="20" t="s">
        <v>37</v>
      </c>
      <c r="W146" s="20" t="s">
        <v>1054</v>
      </c>
      <c r="X146" s="20"/>
      <c r="Y146" s="20"/>
      <c r="Z146" s="20" t="s">
        <v>1620</v>
      </c>
      <c r="AA146" s="20"/>
      <c r="AB146" s="20"/>
      <c r="AC146" s="20"/>
      <c r="AD146" s="20"/>
      <c r="AE146" s="97"/>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c r="BI146" s="6"/>
      <c r="BJ146" s="6"/>
      <c r="BK146" s="6"/>
      <c r="BL146" s="6"/>
      <c r="BM146" s="6"/>
      <c r="BN146" s="6"/>
      <c r="BO146" s="6"/>
      <c r="BP146" s="6"/>
      <c r="BQ146" s="6"/>
      <c r="BR146" s="6"/>
      <c r="BS146" s="6"/>
      <c r="BT146" s="6"/>
      <c r="BU146" s="6"/>
      <c r="BV146" s="6"/>
      <c r="BW146" s="6"/>
      <c r="BX146" s="6"/>
      <c r="BY146" s="6"/>
      <c r="BZ146" s="6"/>
      <c r="CA146" s="6"/>
      <c r="CB146" s="6"/>
      <c r="CC146" s="6"/>
      <c r="CD146" s="6"/>
      <c r="CE146" s="6"/>
      <c r="CF146" s="6"/>
      <c r="CG146" s="6"/>
      <c r="CH146" s="6"/>
      <c r="CI146" s="6"/>
      <c r="CJ146" s="6"/>
      <c r="CK146" s="6"/>
      <c r="CL146" s="6"/>
      <c r="CM146" s="6"/>
      <c r="CN146" s="6"/>
      <c r="CO146" s="6"/>
      <c r="CP146" s="6"/>
      <c r="CQ146" s="6"/>
      <c r="CR146" s="6"/>
      <c r="CS146" s="6"/>
      <c r="CT146" s="6"/>
      <c r="CU146" s="6"/>
      <c r="CV146" s="6"/>
      <c r="CW146" s="6"/>
      <c r="CX146" s="6"/>
      <c r="CY146" s="6"/>
      <c r="CZ146" s="6"/>
      <c r="DA146" s="6"/>
      <c r="DB146" s="6"/>
      <c r="DC146" s="6"/>
      <c r="DD146" s="6"/>
      <c r="DE146" s="6"/>
      <c r="DF146" s="6"/>
      <c r="DG146" s="6"/>
      <c r="DH146" s="6"/>
      <c r="DI146" s="6"/>
      <c r="DJ146" s="6"/>
      <c r="DK146" s="6"/>
      <c r="DL146" s="6"/>
      <c r="DM146" s="6"/>
      <c r="DN146" s="6"/>
      <c r="DO146" s="6"/>
      <c r="DP146" s="6"/>
      <c r="DQ146" s="6"/>
    </row>
    <row r="147" spans="1:121" s="123" customFormat="1" ht="15.75" customHeight="1">
      <c r="A147" s="16">
        <v>145</v>
      </c>
      <c r="B147" s="17">
        <v>43044</v>
      </c>
      <c r="C147" s="15" t="s">
        <v>1624</v>
      </c>
      <c r="D147" s="16" t="s">
        <v>1625</v>
      </c>
      <c r="E147" s="16" t="s">
        <v>145</v>
      </c>
      <c r="F147" s="18" t="s">
        <v>1507</v>
      </c>
      <c r="G147" s="16" t="s">
        <v>1191</v>
      </c>
      <c r="H147" s="20" t="s">
        <v>1626</v>
      </c>
      <c r="I147" s="20" t="s">
        <v>1627</v>
      </c>
      <c r="J147" s="20"/>
      <c r="K147" s="20" t="s">
        <v>75</v>
      </c>
      <c r="L147" s="20" t="s">
        <v>1054</v>
      </c>
      <c r="M147" s="20" t="s">
        <v>1628</v>
      </c>
      <c r="N147" s="20"/>
      <c r="O147" s="20" t="s">
        <v>134</v>
      </c>
      <c r="P147" s="20" t="s">
        <v>1629</v>
      </c>
      <c r="Q147" s="20" t="s">
        <v>1054</v>
      </c>
      <c r="R147" s="20">
        <v>1</v>
      </c>
      <c r="S147" s="20" t="s">
        <v>37</v>
      </c>
      <c r="T147" s="20" t="s">
        <v>59</v>
      </c>
      <c r="U147" s="20" t="s">
        <v>1630</v>
      </c>
      <c r="V147" s="20" t="s">
        <v>37</v>
      </c>
      <c r="W147" s="20" t="s">
        <v>617</v>
      </c>
      <c r="X147" s="20" t="s">
        <v>1631</v>
      </c>
      <c r="Y147" s="20"/>
      <c r="Z147" s="20" t="s">
        <v>61</v>
      </c>
      <c r="AA147" s="20"/>
      <c r="AB147" s="20"/>
      <c r="AC147" s="20"/>
      <c r="AD147" s="20"/>
      <c r="AE147" s="97"/>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c r="BI147" s="6"/>
      <c r="BJ147" s="6"/>
      <c r="BK147" s="6"/>
      <c r="BL147" s="6"/>
      <c r="BM147" s="6"/>
      <c r="BN147" s="6"/>
      <c r="BO147" s="6"/>
      <c r="BP147" s="6"/>
      <c r="BQ147" s="6"/>
      <c r="BR147" s="6"/>
      <c r="BS147" s="6"/>
      <c r="BT147" s="6"/>
      <c r="BU147" s="6"/>
      <c r="BV147" s="6"/>
      <c r="BW147" s="6"/>
      <c r="BX147" s="6"/>
      <c r="BY147" s="6"/>
      <c r="BZ147" s="6"/>
      <c r="CA147" s="6"/>
      <c r="CB147" s="6"/>
      <c r="CC147" s="6"/>
      <c r="CD147" s="6"/>
      <c r="CE147" s="6"/>
      <c r="CF147" s="6"/>
      <c r="CG147" s="6"/>
      <c r="CH147" s="6"/>
      <c r="CI147" s="6"/>
      <c r="CJ147" s="6"/>
      <c r="CK147" s="6"/>
      <c r="CL147" s="6"/>
      <c r="CM147" s="6"/>
      <c r="CN147" s="6"/>
      <c r="CO147" s="6"/>
      <c r="CP147" s="6"/>
      <c r="CQ147" s="6"/>
      <c r="CR147" s="6"/>
      <c r="CS147" s="6"/>
      <c r="CT147" s="6"/>
      <c r="CU147" s="6"/>
      <c r="CV147" s="6"/>
      <c r="CW147" s="6"/>
      <c r="CX147" s="6"/>
      <c r="CY147" s="6"/>
      <c r="CZ147" s="6"/>
      <c r="DA147" s="6"/>
      <c r="DB147" s="6"/>
      <c r="DC147" s="6"/>
      <c r="DD147" s="6"/>
      <c r="DE147" s="6"/>
      <c r="DF147" s="6"/>
      <c r="DG147" s="6"/>
      <c r="DH147" s="6"/>
      <c r="DI147" s="6"/>
      <c r="DJ147" s="6"/>
      <c r="DK147" s="6"/>
      <c r="DL147" s="6"/>
      <c r="DM147" s="6"/>
      <c r="DN147" s="6"/>
      <c r="DO147" s="6"/>
      <c r="DP147" s="6"/>
      <c r="DQ147" s="6"/>
    </row>
    <row r="148" spans="1:121" s="123" customFormat="1" ht="15.75" customHeight="1">
      <c r="A148" s="16">
        <v>146</v>
      </c>
      <c r="B148" s="17">
        <v>42906</v>
      </c>
      <c r="C148" s="15" t="s">
        <v>1624</v>
      </c>
      <c r="D148" s="16" t="s">
        <v>1633</v>
      </c>
      <c r="E148" s="16" t="s">
        <v>59</v>
      </c>
      <c r="F148" s="18" t="s">
        <v>1508</v>
      </c>
      <c r="G148" s="16" t="s">
        <v>1191</v>
      </c>
      <c r="H148" s="20" t="s">
        <v>1632</v>
      </c>
      <c r="I148" s="20" t="s">
        <v>1634</v>
      </c>
      <c r="J148" s="20" t="s">
        <v>1638</v>
      </c>
      <c r="K148" s="20" t="s">
        <v>75</v>
      </c>
      <c r="L148" s="20" t="s">
        <v>1635</v>
      </c>
      <c r="M148" s="20" t="s">
        <v>1637</v>
      </c>
      <c r="N148" s="20" t="s">
        <v>1636</v>
      </c>
      <c r="O148" s="20" t="s">
        <v>218</v>
      </c>
      <c r="P148" s="20" t="s">
        <v>1639</v>
      </c>
      <c r="Q148" s="20" t="s">
        <v>1054</v>
      </c>
      <c r="R148" s="20">
        <v>1</v>
      </c>
      <c r="S148" s="20" t="s">
        <v>1054</v>
      </c>
      <c r="T148" s="20" t="s">
        <v>59</v>
      </c>
      <c r="U148" s="20" t="s">
        <v>1640</v>
      </c>
      <c r="V148" s="20" t="s">
        <v>37</v>
      </c>
      <c r="W148" s="20" t="s">
        <v>617</v>
      </c>
      <c r="X148" s="20" t="s">
        <v>1054</v>
      </c>
      <c r="Y148" s="20"/>
      <c r="Z148" s="20" t="s">
        <v>61</v>
      </c>
      <c r="AA148" s="20"/>
      <c r="AB148" s="20"/>
      <c r="AC148" s="20"/>
      <c r="AD148" s="20"/>
      <c r="AE148" s="97"/>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c r="BI148" s="6"/>
      <c r="BJ148" s="6"/>
      <c r="BK148" s="6"/>
      <c r="BL148" s="6"/>
      <c r="BM148" s="6"/>
      <c r="BN148" s="6"/>
      <c r="BO148" s="6"/>
      <c r="BP148" s="6"/>
      <c r="BQ148" s="6"/>
      <c r="BR148" s="6"/>
      <c r="BS148" s="6"/>
      <c r="BT148" s="6"/>
      <c r="BU148" s="6"/>
      <c r="BV148" s="6"/>
      <c r="BW148" s="6"/>
      <c r="BX148" s="6"/>
      <c r="BY148" s="6"/>
      <c r="BZ148" s="6"/>
      <c r="CA148" s="6"/>
      <c r="CB148" s="6"/>
      <c r="CC148" s="6"/>
      <c r="CD148" s="6"/>
      <c r="CE148" s="6"/>
      <c r="CF148" s="6"/>
      <c r="CG148" s="6"/>
      <c r="CH148" s="6"/>
      <c r="CI148" s="6"/>
      <c r="CJ148" s="6"/>
      <c r="CK148" s="6"/>
      <c r="CL148" s="6"/>
      <c r="CM148" s="6"/>
      <c r="CN148" s="6"/>
      <c r="CO148" s="6"/>
      <c r="CP148" s="6"/>
      <c r="CQ148" s="6"/>
      <c r="CR148" s="6"/>
      <c r="CS148" s="6"/>
      <c r="CT148" s="6"/>
      <c r="CU148" s="6"/>
      <c r="CV148" s="6"/>
      <c r="CW148" s="6"/>
      <c r="CX148" s="6"/>
      <c r="CY148" s="6"/>
      <c r="CZ148" s="6"/>
      <c r="DA148" s="6"/>
      <c r="DB148" s="6"/>
      <c r="DC148" s="6"/>
      <c r="DD148" s="6"/>
      <c r="DE148" s="6"/>
      <c r="DF148" s="6"/>
      <c r="DG148" s="6"/>
      <c r="DH148" s="6"/>
      <c r="DI148" s="6"/>
      <c r="DJ148" s="6"/>
      <c r="DK148" s="6"/>
      <c r="DL148" s="6"/>
      <c r="DM148" s="6"/>
      <c r="DN148" s="6"/>
      <c r="DO148" s="6"/>
      <c r="DP148" s="6"/>
      <c r="DQ148" s="6"/>
    </row>
    <row r="149" spans="1:121" s="123" customFormat="1" ht="15.75" customHeight="1">
      <c r="A149" s="16">
        <v>147</v>
      </c>
      <c r="B149" s="17">
        <v>43538</v>
      </c>
      <c r="C149" s="15" t="s">
        <v>1624</v>
      </c>
      <c r="D149" s="16" t="s">
        <v>1641</v>
      </c>
      <c r="E149" s="16" t="s">
        <v>59</v>
      </c>
      <c r="F149" s="18" t="s">
        <v>1509</v>
      </c>
      <c r="G149" s="16" t="s">
        <v>168</v>
      </c>
      <c r="H149" s="20" t="s">
        <v>1642</v>
      </c>
      <c r="I149" s="20" t="s">
        <v>1643</v>
      </c>
      <c r="J149" s="20"/>
      <c r="K149" s="20" t="s">
        <v>75</v>
      </c>
      <c r="L149" s="20" t="s">
        <v>1646</v>
      </c>
      <c r="M149" s="20" t="s">
        <v>1645</v>
      </c>
      <c r="N149" s="20" t="s">
        <v>1647</v>
      </c>
      <c r="O149" s="20" t="s">
        <v>134</v>
      </c>
      <c r="P149" s="20" t="s">
        <v>1644</v>
      </c>
      <c r="Q149" s="20" t="s">
        <v>1054</v>
      </c>
      <c r="R149" s="20">
        <v>1</v>
      </c>
      <c r="S149" s="20" t="s">
        <v>1054</v>
      </c>
      <c r="T149" s="20" t="s">
        <v>59</v>
      </c>
      <c r="U149" s="20" t="s">
        <v>283</v>
      </c>
      <c r="V149" s="20" t="s">
        <v>37</v>
      </c>
      <c r="W149" s="20" t="s">
        <v>617</v>
      </c>
      <c r="X149" s="20" t="s">
        <v>390</v>
      </c>
      <c r="Y149" s="20"/>
      <c r="Z149" s="20" t="s">
        <v>61</v>
      </c>
      <c r="AA149" s="20" t="s">
        <v>134</v>
      </c>
      <c r="AB149" s="20"/>
      <c r="AC149" s="20"/>
      <c r="AD149" s="20"/>
      <c r="AE149" s="97"/>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c r="BH149" s="6"/>
      <c r="BI149" s="6"/>
      <c r="BJ149" s="6"/>
      <c r="BK149" s="6"/>
      <c r="BL149" s="6"/>
      <c r="BM149" s="6"/>
      <c r="BN149" s="6"/>
      <c r="BO149" s="6"/>
      <c r="BP149" s="6"/>
      <c r="BQ149" s="6"/>
      <c r="BR149" s="6"/>
      <c r="BS149" s="6"/>
      <c r="BT149" s="6"/>
      <c r="BU149" s="6"/>
      <c r="BV149" s="6"/>
      <c r="BW149" s="6"/>
      <c r="BX149" s="6"/>
      <c r="BY149" s="6"/>
      <c r="BZ149" s="6"/>
      <c r="CA149" s="6"/>
      <c r="CB149" s="6"/>
      <c r="CC149" s="6"/>
      <c r="CD149" s="6"/>
      <c r="CE149" s="6"/>
      <c r="CF149" s="6"/>
      <c r="CG149" s="6"/>
      <c r="CH149" s="6"/>
      <c r="CI149" s="6"/>
      <c r="CJ149" s="6"/>
      <c r="CK149" s="6"/>
      <c r="CL149" s="6"/>
      <c r="CM149" s="6"/>
      <c r="CN149" s="6"/>
      <c r="CO149" s="6"/>
      <c r="CP149" s="6"/>
      <c r="CQ149" s="6"/>
      <c r="CR149" s="6"/>
      <c r="CS149" s="6"/>
      <c r="CT149" s="6"/>
      <c r="CU149" s="6"/>
      <c r="CV149" s="6"/>
      <c r="CW149" s="6"/>
      <c r="CX149" s="6"/>
      <c r="CY149" s="6"/>
      <c r="CZ149" s="6"/>
      <c r="DA149" s="6"/>
      <c r="DB149" s="6"/>
      <c r="DC149" s="6"/>
      <c r="DD149" s="6"/>
      <c r="DE149" s="6"/>
      <c r="DF149" s="6"/>
      <c r="DG149" s="6"/>
      <c r="DH149" s="6"/>
      <c r="DI149" s="6"/>
      <c r="DJ149" s="6"/>
      <c r="DK149" s="6"/>
      <c r="DL149" s="6"/>
      <c r="DM149" s="6"/>
      <c r="DN149" s="6"/>
      <c r="DO149" s="6"/>
      <c r="DP149" s="6"/>
      <c r="DQ149" s="6"/>
    </row>
    <row r="150" spans="1:121" s="123" customFormat="1" ht="15.75" customHeight="1">
      <c r="A150" s="16">
        <v>148</v>
      </c>
      <c r="B150" s="17">
        <v>42899</v>
      </c>
      <c r="C150" s="15" t="s">
        <v>1624</v>
      </c>
      <c r="D150" s="16" t="s">
        <v>1648</v>
      </c>
      <c r="E150" s="16" t="s">
        <v>59</v>
      </c>
      <c r="F150" s="18" t="s">
        <v>1510</v>
      </c>
      <c r="G150" s="16" t="s">
        <v>1649</v>
      </c>
      <c r="H150" s="20" t="s">
        <v>1650</v>
      </c>
      <c r="I150" s="20" t="s">
        <v>1651</v>
      </c>
      <c r="J150" s="20" t="s">
        <v>1652</v>
      </c>
      <c r="K150" s="20" t="s">
        <v>75</v>
      </c>
      <c r="L150" s="20" t="s">
        <v>1655</v>
      </c>
      <c r="M150" s="20" t="s">
        <v>1654</v>
      </c>
      <c r="N150" s="20" t="s">
        <v>1653</v>
      </c>
      <c r="O150" s="20" t="s">
        <v>55</v>
      </c>
      <c r="P150" s="20" t="s">
        <v>1658</v>
      </c>
      <c r="Q150" s="20" t="s">
        <v>1657</v>
      </c>
      <c r="R150" s="20">
        <v>3</v>
      </c>
      <c r="S150" s="20" t="s">
        <v>1659</v>
      </c>
      <c r="T150" s="20" t="s">
        <v>59</v>
      </c>
      <c r="U150" s="20" t="s">
        <v>1656</v>
      </c>
      <c r="V150" s="20" t="s">
        <v>37</v>
      </c>
      <c r="W150" s="20" t="s">
        <v>617</v>
      </c>
      <c r="X150" s="20" t="s">
        <v>1660</v>
      </c>
      <c r="Y150" s="20"/>
      <c r="Z150" s="20" t="s">
        <v>61</v>
      </c>
      <c r="AA150" s="20"/>
      <c r="AB150" s="20"/>
      <c r="AC150" s="20"/>
      <c r="AD150" s="20"/>
      <c r="AE150" s="97"/>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6"/>
      <c r="BI150" s="6"/>
      <c r="BJ150" s="6"/>
      <c r="BK150" s="6"/>
      <c r="BL150" s="6"/>
      <c r="BM150" s="6"/>
      <c r="BN150" s="6"/>
      <c r="BO150" s="6"/>
      <c r="BP150" s="6"/>
      <c r="BQ150" s="6"/>
      <c r="BR150" s="6"/>
      <c r="BS150" s="6"/>
      <c r="BT150" s="6"/>
      <c r="BU150" s="6"/>
      <c r="BV150" s="6"/>
      <c r="BW150" s="6"/>
      <c r="BX150" s="6"/>
      <c r="BY150" s="6"/>
      <c r="BZ150" s="6"/>
      <c r="CA150" s="6"/>
      <c r="CB150" s="6"/>
      <c r="CC150" s="6"/>
      <c r="CD150" s="6"/>
      <c r="CE150" s="6"/>
      <c r="CF150" s="6"/>
      <c r="CG150" s="6"/>
      <c r="CH150" s="6"/>
      <c r="CI150" s="6"/>
      <c r="CJ150" s="6"/>
      <c r="CK150" s="6"/>
      <c r="CL150" s="6"/>
      <c r="CM150" s="6"/>
      <c r="CN150" s="6"/>
      <c r="CO150" s="6"/>
      <c r="CP150" s="6"/>
      <c r="CQ150" s="6"/>
      <c r="CR150" s="6"/>
      <c r="CS150" s="6"/>
      <c r="CT150" s="6"/>
      <c r="CU150" s="6"/>
      <c r="CV150" s="6"/>
      <c r="CW150" s="6"/>
      <c r="CX150" s="6"/>
      <c r="CY150" s="6"/>
      <c r="CZ150" s="6"/>
      <c r="DA150" s="6"/>
      <c r="DB150" s="6"/>
      <c r="DC150" s="6"/>
      <c r="DD150" s="6"/>
      <c r="DE150" s="6"/>
      <c r="DF150" s="6"/>
      <c r="DG150" s="6"/>
      <c r="DH150" s="6"/>
      <c r="DI150" s="6"/>
      <c r="DJ150" s="6"/>
      <c r="DK150" s="6"/>
      <c r="DL150" s="6"/>
      <c r="DM150" s="6"/>
      <c r="DN150" s="6"/>
      <c r="DO150" s="6"/>
      <c r="DP150" s="6"/>
      <c r="DQ150" s="6"/>
    </row>
    <row r="151" spans="1:121" s="123" customFormat="1" ht="15.75" customHeight="1">
      <c r="A151" s="16">
        <v>149</v>
      </c>
      <c r="B151" s="17">
        <v>43353</v>
      </c>
      <c r="C151" s="15" t="s">
        <v>1661</v>
      </c>
      <c r="D151" s="16" t="s">
        <v>1704</v>
      </c>
      <c r="E151" s="16" t="s">
        <v>145</v>
      </c>
      <c r="F151" s="18" t="s">
        <v>1511</v>
      </c>
      <c r="G151" s="16" t="s">
        <v>1223</v>
      </c>
      <c r="H151" s="20" t="s">
        <v>1706</v>
      </c>
      <c r="I151" s="20" t="s">
        <v>1707</v>
      </c>
      <c r="J151" s="20" t="s">
        <v>1688</v>
      </c>
      <c r="K151" s="20" t="s">
        <v>71</v>
      </c>
      <c r="L151" s="20" t="s">
        <v>1710</v>
      </c>
      <c r="M151" s="20" t="s">
        <v>1708</v>
      </c>
      <c r="N151" s="20" t="s">
        <v>1711</v>
      </c>
      <c r="O151" s="20" t="s">
        <v>55</v>
      </c>
      <c r="P151" s="20" t="s">
        <v>1709</v>
      </c>
      <c r="Q151" s="20" t="s">
        <v>1248</v>
      </c>
      <c r="R151" s="20">
        <v>2</v>
      </c>
      <c r="S151" s="20" t="s">
        <v>37</v>
      </c>
      <c r="T151" s="20" t="s">
        <v>37</v>
      </c>
      <c r="U151" s="20" t="s">
        <v>1712</v>
      </c>
      <c r="V151" s="20" t="s">
        <v>37</v>
      </c>
      <c r="W151" s="20" t="s">
        <v>617</v>
      </c>
      <c r="X151" s="20" t="s">
        <v>1609</v>
      </c>
      <c r="Y151" s="20"/>
      <c r="Z151" s="20" t="s">
        <v>61</v>
      </c>
      <c r="AA151" s="20"/>
      <c r="AB151" s="20"/>
      <c r="AC151" s="20"/>
      <c r="AD151" s="20"/>
      <c r="AE151" s="97"/>
      <c r="AF151" s="6"/>
      <c r="AG151" s="6"/>
      <c r="AH151" s="6"/>
      <c r="AI151" s="6"/>
      <c r="AJ151" s="6"/>
      <c r="AK151" s="6"/>
      <c r="AL151" s="6"/>
      <c r="AM151" s="6"/>
      <c r="AN151" s="6"/>
      <c r="AO151" s="6"/>
      <c r="AP151" s="6"/>
      <c r="AQ151" s="6"/>
      <c r="AR151" s="6"/>
      <c r="AS151" s="6"/>
      <c r="AT151" s="6"/>
      <c r="AU151" s="6"/>
      <c r="AV151" s="6"/>
      <c r="AW151" s="6"/>
      <c r="AX151" s="6"/>
      <c r="AY151" s="6"/>
      <c r="AZ151" s="6"/>
      <c r="BA151" s="6"/>
      <c r="BB151" s="6"/>
      <c r="BC151" s="6"/>
      <c r="BD151" s="6"/>
      <c r="BE151" s="6"/>
      <c r="BF151" s="6"/>
      <c r="BG151" s="6"/>
      <c r="BH151" s="6"/>
      <c r="BI151" s="6"/>
      <c r="BJ151" s="6"/>
      <c r="BK151" s="6"/>
      <c r="BL151" s="6"/>
      <c r="BM151" s="6"/>
      <c r="BN151" s="6"/>
      <c r="BO151" s="6"/>
      <c r="BP151" s="6"/>
      <c r="BQ151" s="6"/>
      <c r="BR151" s="6"/>
      <c r="BS151" s="6"/>
      <c r="BT151" s="6"/>
      <c r="BU151" s="6"/>
      <c r="BV151" s="6"/>
      <c r="BW151" s="6"/>
      <c r="BX151" s="6"/>
      <c r="BY151" s="6"/>
      <c r="BZ151" s="6"/>
      <c r="CA151" s="6"/>
      <c r="CB151" s="6"/>
      <c r="CC151" s="6"/>
      <c r="CD151" s="6"/>
      <c r="CE151" s="6"/>
      <c r="CF151" s="6"/>
      <c r="CG151" s="6"/>
      <c r="CH151" s="6"/>
      <c r="CI151" s="6"/>
      <c r="CJ151" s="6"/>
      <c r="CK151" s="6"/>
      <c r="CL151" s="6"/>
      <c r="CM151" s="6"/>
      <c r="CN151" s="6"/>
      <c r="CO151" s="6"/>
      <c r="CP151" s="6"/>
      <c r="CQ151" s="6"/>
      <c r="CR151" s="6"/>
      <c r="CS151" s="6"/>
      <c r="CT151" s="6"/>
      <c r="CU151" s="6"/>
      <c r="CV151" s="6"/>
      <c r="CW151" s="6"/>
      <c r="CX151" s="6"/>
      <c r="CY151" s="6"/>
      <c r="CZ151" s="6"/>
      <c r="DA151" s="6"/>
      <c r="DB151" s="6"/>
      <c r="DC151" s="6"/>
      <c r="DD151" s="6"/>
      <c r="DE151" s="6"/>
      <c r="DF151" s="6"/>
      <c r="DG151" s="6"/>
      <c r="DH151" s="6"/>
      <c r="DI151" s="6"/>
      <c r="DJ151" s="6"/>
      <c r="DK151" s="6"/>
      <c r="DL151" s="6"/>
      <c r="DM151" s="6"/>
      <c r="DN151" s="6"/>
      <c r="DO151" s="6"/>
      <c r="DP151" s="6"/>
      <c r="DQ151" s="6"/>
    </row>
    <row r="152" spans="1:121" s="123" customFormat="1" ht="15.75" customHeight="1">
      <c r="A152" s="16">
        <v>150</v>
      </c>
      <c r="B152" s="17">
        <v>43620</v>
      </c>
      <c r="C152" s="15" t="s">
        <v>1661</v>
      </c>
      <c r="D152" s="16" t="s">
        <v>1713</v>
      </c>
      <c r="E152" s="16" t="s">
        <v>59</v>
      </c>
      <c r="F152" s="18" t="s">
        <v>1512</v>
      </c>
      <c r="G152" s="16" t="s">
        <v>1705</v>
      </c>
      <c r="H152" s="20" t="s">
        <v>1714</v>
      </c>
      <c r="I152" s="20" t="s">
        <v>1715</v>
      </c>
      <c r="J152" s="20" t="s">
        <v>1702</v>
      </c>
      <c r="K152" s="20" t="s">
        <v>71</v>
      </c>
      <c r="L152" s="20" t="s">
        <v>1717</v>
      </c>
      <c r="M152" s="20" t="s">
        <v>1716</v>
      </c>
      <c r="N152" s="20" t="s">
        <v>1718</v>
      </c>
      <c r="O152" s="20" t="s">
        <v>55</v>
      </c>
      <c r="P152" s="20" t="s">
        <v>1394</v>
      </c>
      <c r="Q152" s="20" t="s">
        <v>1719</v>
      </c>
      <c r="R152" s="20">
        <v>2</v>
      </c>
      <c r="S152" s="20" t="s">
        <v>37</v>
      </c>
      <c r="T152" s="20" t="s">
        <v>59</v>
      </c>
      <c r="U152" s="20" t="s">
        <v>1720</v>
      </c>
      <c r="V152" s="20" t="s">
        <v>1702</v>
      </c>
      <c r="W152" s="20" t="s">
        <v>617</v>
      </c>
      <c r="X152" s="20" t="s">
        <v>1441</v>
      </c>
      <c r="Y152" s="20" t="s">
        <v>1660</v>
      </c>
      <c r="Z152" s="20" t="s">
        <v>61</v>
      </c>
      <c r="AA152" s="20"/>
      <c r="AB152" s="20"/>
      <c r="AC152" s="20"/>
      <c r="AD152" s="20"/>
      <c r="AE152" s="97"/>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6"/>
      <c r="BE152" s="6"/>
      <c r="BF152" s="6"/>
      <c r="BG152" s="6"/>
      <c r="BH152" s="6"/>
      <c r="BI152" s="6"/>
      <c r="BJ152" s="6"/>
      <c r="BK152" s="6"/>
      <c r="BL152" s="6"/>
      <c r="BM152" s="6"/>
      <c r="BN152" s="6"/>
      <c r="BO152" s="6"/>
      <c r="BP152" s="6"/>
      <c r="BQ152" s="6"/>
      <c r="BR152" s="6"/>
      <c r="BS152" s="6"/>
      <c r="BT152" s="6"/>
      <c r="BU152" s="6"/>
      <c r="BV152" s="6"/>
      <c r="BW152" s="6"/>
      <c r="BX152" s="6"/>
      <c r="BY152" s="6"/>
      <c r="BZ152" s="6"/>
      <c r="CA152" s="6"/>
      <c r="CB152" s="6"/>
      <c r="CC152" s="6"/>
      <c r="CD152" s="6"/>
      <c r="CE152" s="6"/>
      <c r="CF152" s="6"/>
      <c r="CG152" s="6"/>
      <c r="CH152" s="6"/>
      <c r="CI152" s="6"/>
      <c r="CJ152" s="6"/>
      <c r="CK152" s="6"/>
      <c r="CL152" s="6"/>
      <c r="CM152" s="6"/>
      <c r="CN152" s="6"/>
      <c r="CO152" s="6"/>
      <c r="CP152" s="6"/>
      <c r="CQ152" s="6"/>
      <c r="CR152" s="6"/>
      <c r="CS152" s="6"/>
      <c r="CT152" s="6"/>
      <c r="CU152" s="6"/>
      <c r="CV152" s="6"/>
      <c r="CW152" s="6"/>
      <c r="CX152" s="6"/>
      <c r="CY152" s="6"/>
      <c r="CZ152" s="6"/>
      <c r="DA152" s="6"/>
      <c r="DB152" s="6"/>
      <c r="DC152" s="6"/>
      <c r="DD152" s="6"/>
      <c r="DE152" s="6"/>
      <c r="DF152" s="6"/>
      <c r="DG152" s="6"/>
      <c r="DH152" s="6"/>
      <c r="DI152" s="6"/>
      <c r="DJ152" s="6"/>
      <c r="DK152" s="6"/>
      <c r="DL152" s="6"/>
      <c r="DM152" s="6"/>
      <c r="DN152" s="6"/>
      <c r="DO152" s="6"/>
      <c r="DP152" s="6"/>
      <c r="DQ152" s="6"/>
    </row>
    <row r="153" spans="1:121" s="123" customFormat="1" ht="15.75" customHeight="1">
      <c r="A153" s="16">
        <v>151</v>
      </c>
      <c r="B153" s="17">
        <v>43587</v>
      </c>
      <c r="C153" s="15" t="s">
        <v>1661</v>
      </c>
      <c r="D153" s="16" t="s">
        <v>1721</v>
      </c>
      <c r="E153" s="16" t="s">
        <v>37</v>
      </c>
      <c r="F153" s="18" t="s">
        <v>1513</v>
      </c>
      <c r="G153" s="16" t="s">
        <v>1223</v>
      </c>
      <c r="H153" s="20" t="s">
        <v>1722</v>
      </c>
      <c r="I153" s="20" t="s">
        <v>1723</v>
      </c>
      <c r="J153" s="20" t="s">
        <v>1703</v>
      </c>
      <c r="K153" s="20" t="s">
        <v>71</v>
      </c>
      <c r="L153" s="20"/>
      <c r="M153" s="20" t="s">
        <v>1723</v>
      </c>
      <c r="N153" s="20" t="s">
        <v>1728</v>
      </c>
      <c r="O153" s="20" t="s">
        <v>150</v>
      </c>
      <c r="P153" s="20" t="s">
        <v>1725</v>
      </c>
      <c r="Q153" s="20" t="s">
        <v>1731</v>
      </c>
      <c r="R153" s="20">
        <v>1</v>
      </c>
      <c r="S153" s="20">
        <v>29</v>
      </c>
      <c r="T153" s="20" t="s">
        <v>59</v>
      </c>
      <c r="U153" s="20" t="s">
        <v>1730</v>
      </c>
      <c r="V153" s="20" t="s">
        <v>37</v>
      </c>
      <c r="W153" s="20" t="s">
        <v>617</v>
      </c>
      <c r="X153" s="20" t="s">
        <v>1729</v>
      </c>
      <c r="Y153" s="20"/>
      <c r="Z153" s="20" t="s">
        <v>1726</v>
      </c>
      <c r="AA153" s="20" t="s">
        <v>1727</v>
      </c>
      <c r="AB153" s="20"/>
      <c r="AC153" s="20"/>
      <c r="AD153" s="20" t="s">
        <v>1724</v>
      </c>
      <c r="AE153" s="97"/>
      <c r="AF153" s="6"/>
      <c r="AG153" s="6"/>
      <c r="AH153" s="6"/>
      <c r="AI153" s="6"/>
      <c r="AJ153" s="6"/>
      <c r="AK153" s="6"/>
      <c r="AL153" s="6"/>
      <c r="AM153" s="6"/>
      <c r="AN153" s="6"/>
      <c r="AO153" s="6"/>
      <c r="AP153" s="6"/>
      <c r="AQ153" s="6"/>
      <c r="AR153" s="6"/>
      <c r="AS153" s="6"/>
      <c r="AT153" s="6"/>
      <c r="AU153" s="6"/>
      <c r="AV153" s="6"/>
      <c r="AW153" s="6"/>
      <c r="AX153" s="6"/>
      <c r="AY153" s="6"/>
      <c r="AZ153" s="6"/>
      <c r="BA153" s="6"/>
      <c r="BB153" s="6"/>
      <c r="BC153" s="6"/>
      <c r="BD153" s="6"/>
      <c r="BE153" s="6"/>
      <c r="BF153" s="6"/>
      <c r="BG153" s="6"/>
      <c r="BH153" s="6"/>
      <c r="BI153" s="6"/>
      <c r="BJ153" s="6"/>
      <c r="BK153" s="6"/>
      <c r="BL153" s="6"/>
      <c r="BM153" s="6"/>
      <c r="BN153" s="6"/>
      <c r="BO153" s="6"/>
      <c r="BP153" s="6"/>
      <c r="BQ153" s="6"/>
      <c r="BR153" s="6"/>
      <c r="BS153" s="6"/>
      <c r="BT153" s="6"/>
      <c r="BU153" s="6"/>
      <c r="BV153" s="6"/>
      <c r="BW153" s="6"/>
      <c r="BX153" s="6"/>
      <c r="BY153" s="6"/>
      <c r="BZ153" s="6"/>
      <c r="CA153" s="6"/>
      <c r="CB153" s="6"/>
      <c r="CC153" s="6"/>
      <c r="CD153" s="6"/>
      <c r="CE153" s="6"/>
      <c r="CF153" s="6"/>
      <c r="CG153" s="6"/>
      <c r="CH153" s="6"/>
      <c r="CI153" s="6"/>
      <c r="CJ153" s="6"/>
      <c r="CK153" s="6"/>
      <c r="CL153" s="6"/>
      <c r="CM153" s="6"/>
      <c r="CN153" s="6"/>
      <c r="CO153" s="6"/>
      <c r="CP153" s="6"/>
      <c r="CQ153" s="6"/>
      <c r="CR153" s="6"/>
      <c r="CS153" s="6"/>
      <c r="CT153" s="6"/>
      <c r="CU153" s="6"/>
      <c r="CV153" s="6"/>
      <c r="CW153" s="6"/>
      <c r="CX153" s="6"/>
      <c r="CY153" s="6"/>
      <c r="CZ153" s="6"/>
      <c r="DA153" s="6"/>
      <c r="DB153" s="6"/>
      <c r="DC153" s="6"/>
      <c r="DD153" s="6"/>
      <c r="DE153" s="6"/>
      <c r="DF153" s="6"/>
      <c r="DG153" s="6"/>
      <c r="DH153" s="6"/>
      <c r="DI153" s="6"/>
      <c r="DJ153" s="6"/>
      <c r="DK153" s="6"/>
      <c r="DL153" s="6"/>
      <c r="DM153" s="6"/>
      <c r="DN153" s="6"/>
      <c r="DO153" s="6"/>
      <c r="DP153" s="6"/>
      <c r="DQ153" s="6"/>
    </row>
    <row r="154" spans="1:121" s="123" customFormat="1" ht="15.75" customHeight="1">
      <c r="A154" s="16">
        <v>152</v>
      </c>
      <c r="B154" s="17">
        <v>43247</v>
      </c>
      <c r="C154" s="15" t="s">
        <v>1662</v>
      </c>
      <c r="D154" s="16" t="s">
        <v>1666</v>
      </c>
      <c r="E154" s="16" t="s">
        <v>59</v>
      </c>
      <c r="F154" s="18" t="s">
        <v>1514</v>
      </c>
      <c r="G154" s="16" t="s">
        <v>1663</v>
      </c>
      <c r="H154" s="20" t="s">
        <v>1664</v>
      </c>
      <c r="I154" s="20" t="s">
        <v>1665</v>
      </c>
      <c r="J154" s="20"/>
      <c r="K154" s="20" t="s">
        <v>71</v>
      </c>
      <c r="L154" s="20" t="s">
        <v>1054</v>
      </c>
      <c r="M154" s="20" t="s">
        <v>1667</v>
      </c>
      <c r="N154" s="20" t="s">
        <v>1669</v>
      </c>
      <c r="O154" s="20"/>
      <c r="P154" s="20" t="s">
        <v>1668</v>
      </c>
      <c r="Q154" s="20" t="s">
        <v>1054</v>
      </c>
      <c r="R154" s="20">
        <v>1</v>
      </c>
      <c r="S154" s="20" t="s">
        <v>1054</v>
      </c>
      <c r="T154" s="20" t="s">
        <v>59</v>
      </c>
      <c r="U154" s="20" t="s">
        <v>1640</v>
      </c>
      <c r="V154" s="20" t="s">
        <v>37</v>
      </c>
      <c r="W154" s="20" t="s">
        <v>617</v>
      </c>
      <c r="X154" s="20" t="s">
        <v>1670</v>
      </c>
      <c r="Y154" s="20"/>
      <c r="Z154" s="20" t="s">
        <v>61</v>
      </c>
      <c r="AA154" s="20"/>
      <c r="AB154" s="20"/>
      <c r="AC154" s="20"/>
      <c r="AD154" s="20" t="s">
        <v>1671</v>
      </c>
      <c r="AE154" s="97"/>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6"/>
      <c r="BE154" s="6"/>
      <c r="BF154" s="6"/>
      <c r="BG154" s="6"/>
      <c r="BH154" s="6"/>
      <c r="BI154" s="6"/>
      <c r="BJ154" s="6"/>
      <c r="BK154" s="6"/>
      <c r="BL154" s="6"/>
      <c r="BM154" s="6"/>
      <c r="BN154" s="6"/>
      <c r="BO154" s="6"/>
      <c r="BP154" s="6"/>
      <c r="BQ154" s="6"/>
      <c r="BR154" s="6"/>
      <c r="BS154" s="6"/>
      <c r="BT154" s="6"/>
      <c r="BU154" s="6"/>
      <c r="BV154" s="6"/>
      <c r="BW154" s="6"/>
      <c r="BX154" s="6"/>
      <c r="BY154" s="6"/>
      <c r="BZ154" s="6"/>
      <c r="CA154" s="6"/>
      <c r="CB154" s="6"/>
      <c r="CC154" s="6"/>
      <c r="CD154" s="6"/>
      <c r="CE154" s="6"/>
      <c r="CF154" s="6"/>
      <c r="CG154" s="6"/>
      <c r="CH154" s="6"/>
      <c r="CI154" s="6"/>
      <c r="CJ154" s="6"/>
      <c r="CK154" s="6"/>
      <c r="CL154" s="6"/>
      <c r="CM154" s="6"/>
      <c r="CN154" s="6"/>
      <c r="CO154" s="6"/>
      <c r="CP154" s="6"/>
      <c r="CQ154" s="6"/>
      <c r="CR154" s="6"/>
      <c r="CS154" s="6"/>
      <c r="CT154" s="6"/>
      <c r="CU154" s="6"/>
      <c r="CV154" s="6"/>
      <c r="CW154" s="6"/>
      <c r="CX154" s="6"/>
      <c r="CY154" s="6"/>
      <c r="CZ154" s="6"/>
      <c r="DA154" s="6"/>
      <c r="DB154" s="6"/>
      <c r="DC154" s="6"/>
      <c r="DD154" s="6"/>
      <c r="DE154" s="6"/>
      <c r="DF154" s="6"/>
      <c r="DG154" s="6"/>
      <c r="DH154" s="6"/>
      <c r="DI154" s="6"/>
      <c r="DJ154" s="6"/>
      <c r="DK154" s="6"/>
      <c r="DL154" s="6"/>
      <c r="DM154" s="6"/>
      <c r="DN154" s="6"/>
      <c r="DO154" s="6"/>
      <c r="DP154" s="6"/>
      <c r="DQ154" s="6"/>
    </row>
    <row r="155" spans="1:121" s="123" customFormat="1" ht="15.75" customHeight="1">
      <c r="A155" s="16">
        <v>154</v>
      </c>
      <c r="B155" s="17">
        <v>42898</v>
      </c>
      <c r="C155" s="15" t="s">
        <v>1662</v>
      </c>
      <c r="D155" s="16" t="s">
        <v>1550</v>
      </c>
      <c r="E155" s="16" t="s">
        <v>37</v>
      </c>
      <c r="F155" s="18" t="s">
        <v>1515</v>
      </c>
      <c r="G155" s="16" t="s">
        <v>50</v>
      </c>
      <c r="H155" s="20" t="s">
        <v>1672</v>
      </c>
      <c r="I155" s="20" t="s">
        <v>1673</v>
      </c>
      <c r="J155" s="20" t="s">
        <v>1138</v>
      </c>
      <c r="K155" s="20" t="s">
        <v>237</v>
      </c>
      <c r="L155" s="20" t="s">
        <v>1676</v>
      </c>
      <c r="M155" s="20" t="s">
        <v>1674</v>
      </c>
      <c r="N155" s="20" t="s">
        <v>1677</v>
      </c>
      <c r="O155" s="20" t="s">
        <v>76</v>
      </c>
      <c r="P155" s="20" t="s">
        <v>1144</v>
      </c>
      <c r="Q155" s="20" t="s">
        <v>1678</v>
      </c>
      <c r="R155" s="20">
        <v>4</v>
      </c>
      <c r="S155" s="20" t="s">
        <v>1054</v>
      </c>
      <c r="T155" s="20" t="s">
        <v>37</v>
      </c>
      <c r="U155" s="20" t="s">
        <v>1679</v>
      </c>
      <c r="V155" s="20" t="s">
        <v>37</v>
      </c>
      <c r="W155" s="20" t="s">
        <v>617</v>
      </c>
      <c r="X155" s="20" t="s">
        <v>1118</v>
      </c>
      <c r="Y155" s="20"/>
      <c r="Z155" s="20" t="s">
        <v>127</v>
      </c>
      <c r="AA155" s="20"/>
      <c r="AB155" s="20"/>
      <c r="AC155" s="20"/>
      <c r="AD155" s="20" t="s">
        <v>1675</v>
      </c>
      <c r="AE155" s="97"/>
      <c r="AF155" s="6"/>
      <c r="AG155" s="6"/>
      <c r="AH155" s="6"/>
      <c r="AI155" s="6"/>
      <c r="AJ155" s="6"/>
      <c r="AK155" s="6"/>
      <c r="AL155" s="6"/>
      <c r="AM155" s="6"/>
      <c r="AN155" s="6"/>
      <c r="AO155" s="6"/>
      <c r="AP155" s="6"/>
      <c r="AQ155" s="6"/>
      <c r="AR155" s="6"/>
      <c r="AS155" s="6"/>
      <c r="AT155" s="6"/>
      <c r="AU155" s="6"/>
      <c r="AV155" s="6"/>
      <c r="AW155" s="6"/>
      <c r="AX155" s="6"/>
      <c r="AY155" s="6"/>
      <c r="AZ155" s="6"/>
      <c r="BA155" s="6"/>
      <c r="BB155" s="6"/>
      <c r="BC155" s="6"/>
      <c r="BD155" s="6"/>
      <c r="BE155" s="6"/>
      <c r="BF155" s="6"/>
      <c r="BG155" s="6"/>
      <c r="BH155" s="6"/>
      <c r="BI155" s="6"/>
      <c r="BJ155" s="6"/>
      <c r="BK155" s="6"/>
      <c r="BL155" s="6"/>
      <c r="BM155" s="6"/>
      <c r="BN155" s="6"/>
      <c r="BO155" s="6"/>
      <c r="BP155" s="6"/>
      <c r="BQ155" s="6"/>
      <c r="BR155" s="6"/>
      <c r="BS155" s="6"/>
      <c r="BT155" s="6"/>
      <c r="BU155" s="6"/>
      <c r="BV155" s="6"/>
      <c r="BW155" s="6"/>
      <c r="BX155" s="6"/>
      <c r="BY155" s="6"/>
      <c r="BZ155" s="6"/>
      <c r="CA155" s="6"/>
      <c r="CB155" s="6"/>
      <c r="CC155" s="6"/>
      <c r="CD155" s="6"/>
      <c r="CE155" s="6"/>
      <c r="CF155" s="6"/>
      <c r="CG155" s="6"/>
      <c r="CH155" s="6"/>
      <c r="CI155" s="6"/>
      <c r="CJ155" s="6"/>
      <c r="CK155" s="6"/>
      <c r="CL155" s="6"/>
      <c r="CM155" s="6"/>
      <c r="CN155" s="6"/>
      <c r="CO155" s="6"/>
      <c r="CP155" s="6"/>
      <c r="CQ155" s="6"/>
      <c r="CR155" s="6"/>
      <c r="CS155" s="6"/>
      <c r="CT155" s="6"/>
      <c r="CU155" s="6"/>
      <c r="CV155" s="6"/>
      <c r="CW155" s="6"/>
      <c r="CX155" s="6"/>
      <c r="CY155" s="6"/>
      <c r="CZ155" s="6"/>
      <c r="DA155" s="6"/>
      <c r="DB155" s="6"/>
      <c r="DC155" s="6"/>
      <c r="DD155" s="6"/>
      <c r="DE155" s="6"/>
      <c r="DF155" s="6"/>
      <c r="DG155" s="6"/>
      <c r="DH155" s="6"/>
      <c r="DI155" s="6"/>
      <c r="DJ155" s="6"/>
      <c r="DK155" s="6"/>
      <c r="DL155" s="6"/>
      <c r="DM155" s="6"/>
      <c r="DN155" s="6"/>
      <c r="DO155" s="6"/>
      <c r="DP155" s="6"/>
      <c r="DQ155" s="6"/>
    </row>
    <row r="156" spans="1:121" s="123" customFormat="1" ht="15.75" customHeight="1">
      <c r="A156" s="16">
        <v>155</v>
      </c>
      <c r="B156" s="17">
        <v>43199</v>
      </c>
      <c r="C156" s="15" t="s">
        <v>1682</v>
      </c>
      <c r="D156" s="16" t="s">
        <v>1146</v>
      </c>
      <c r="E156" s="16" t="s">
        <v>37</v>
      </c>
      <c r="F156" s="18" t="s">
        <v>1516</v>
      </c>
      <c r="G156" s="16" t="s">
        <v>1681</v>
      </c>
      <c r="H156" s="20" t="s">
        <v>1680</v>
      </c>
      <c r="I156" s="20"/>
      <c r="J156" s="20"/>
      <c r="K156" s="20" t="s">
        <v>71</v>
      </c>
      <c r="L156" s="20" t="s">
        <v>37</v>
      </c>
      <c r="M156" s="20" t="s">
        <v>1683</v>
      </c>
      <c r="N156" s="20"/>
      <c r="O156" s="20"/>
      <c r="P156" s="20" t="s">
        <v>1115</v>
      </c>
      <c r="Q156" s="20" t="s">
        <v>617</v>
      </c>
      <c r="R156" s="20">
        <v>12</v>
      </c>
      <c r="S156" s="20" t="s">
        <v>37</v>
      </c>
      <c r="T156" s="20" t="s">
        <v>37</v>
      </c>
      <c r="U156" s="20" t="s">
        <v>1684</v>
      </c>
      <c r="V156" s="20" t="s">
        <v>37</v>
      </c>
      <c r="W156" s="20" t="s">
        <v>617</v>
      </c>
      <c r="X156" s="20" t="s">
        <v>1118</v>
      </c>
      <c r="Y156" s="20" t="s">
        <v>114</v>
      </c>
      <c r="Z156" s="20" t="s">
        <v>61</v>
      </c>
      <c r="AA156" s="20"/>
      <c r="AB156" s="20"/>
      <c r="AC156" s="20"/>
      <c r="AD156" s="20"/>
      <c r="AE156" s="97"/>
      <c r="AF156" s="6"/>
      <c r="AG156" s="6"/>
      <c r="AH156" s="6"/>
      <c r="AI156" s="6"/>
      <c r="AJ156" s="6"/>
      <c r="AK156" s="6"/>
      <c r="AL156" s="6"/>
      <c r="AM156" s="6"/>
      <c r="AN156" s="6"/>
      <c r="AO156" s="6"/>
      <c r="AP156" s="6"/>
      <c r="AQ156" s="6"/>
      <c r="AR156" s="6"/>
      <c r="AS156" s="6"/>
      <c r="AT156" s="6"/>
      <c r="AU156" s="6"/>
      <c r="AV156" s="6"/>
      <c r="AW156" s="6"/>
      <c r="AX156" s="6"/>
      <c r="AY156" s="6"/>
      <c r="AZ156" s="6"/>
      <c r="BA156" s="6"/>
      <c r="BB156" s="6"/>
      <c r="BC156" s="6"/>
      <c r="BD156" s="6"/>
      <c r="BE156" s="6"/>
      <c r="BF156" s="6"/>
      <c r="BG156" s="6"/>
      <c r="BH156" s="6"/>
      <c r="BI156" s="6"/>
      <c r="BJ156" s="6"/>
      <c r="BK156" s="6"/>
      <c r="BL156" s="6"/>
      <c r="BM156" s="6"/>
      <c r="BN156" s="6"/>
      <c r="BO156" s="6"/>
      <c r="BP156" s="6"/>
      <c r="BQ156" s="6"/>
      <c r="BR156" s="6"/>
      <c r="BS156" s="6"/>
      <c r="BT156" s="6"/>
      <c r="BU156" s="6"/>
      <c r="BV156" s="6"/>
      <c r="BW156" s="6"/>
      <c r="BX156" s="6"/>
      <c r="BY156" s="6"/>
      <c r="BZ156" s="6"/>
      <c r="CA156" s="6"/>
      <c r="CB156" s="6"/>
      <c r="CC156" s="6"/>
      <c r="CD156" s="6"/>
      <c r="CE156" s="6"/>
      <c r="CF156" s="6"/>
      <c r="CG156" s="6"/>
      <c r="CH156" s="6"/>
      <c r="CI156" s="6"/>
      <c r="CJ156" s="6"/>
      <c r="CK156" s="6"/>
      <c r="CL156" s="6"/>
      <c r="CM156" s="6"/>
      <c r="CN156" s="6"/>
      <c r="CO156" s="6"/>
      <c r="CP156" s="6"/>
      <c r="CQ156" s="6"/>
      <c r="CR156" s="6"/>
      <c r="CS156" s="6"/>
      <c r="CT156" s="6"/>
      <c r="CU156" s="6"/>
      <c r="CV156" s="6"/>
      <c r="CW156" s="6"/>
      <c r="CX156" s="6"/>
      <c r="CY156" s="6"/>
      <c r="CZ156" s="6"/>
      <c r="DA156" s="6"/>
      <c r="DB156" s="6"/>
      <c r="DC156" s="6"/>
      <c r="DD156" s="6"/>
      <c r="DE156" s="6"/>
      <c r="DF156" s="6"/>
      <c r="DG156" s="6"/>
      <c r="DH156" s="6"/>
      <c r="DI156" s="6"/>
      <c r="DJ156" s="6"/>
      <c r="DK156" s="6"/>
      <c r="DL156" s="6"/>
      <c r="DM156" s="6"/>
      <c r="DN156" s="6"/>
      <c r="DO156" s="6"/>
      <c r="DP156" s="6"/>
      <c r="DQ156" s="6"/>
    </row>
    <row r="157" spans="1:121" s="123" customFormat="1" ht="15.75" customHeight="1">
      <c r="A157" s="16">
        <v>156</v>
      </c>
      <c r="B157" s="17">
        <v>43880</v>
      </c>
      <c r="C157" s="15" t="s">
        <v>1686</v>
      </c>
      <c r="D157" s="16" t="s">
        <v>1687</v>
      </c>
      <c r="E157" s="16" t="s">
        <v>59</v>
      </c>
      <c r="F157" s="18" t="s">
        <v>1517</v>
      </c>
      <c r="G157" s="16" t="s">
        <v>1616</v>
      </c>
      <c r="H157" s="20" t="s">
        <v>1685</v>
      </c>
      <c r="I157" s="20"/>
      <c r="J157" s="20" t="s">
        <v>1688</v>
      </c>
      <c r="K157" s="20" t="s">
        <v>71</v>
      </c>
      <c r="L157" s="20" t="s">
        <v>1689</v>
      </c>
      <c r="M157" s="20" t="s">
        <v>1690</v>
      </c>
      <c r="N157" s="20" t="s">
        <v>1691</v>
      </c>
      <c r="O157" s="20" t="s">
        <v>55</v>
      </c>
      <c r="P157" s="20" t="s">
        <v>1694</v>
      </c>
      <c r="Q157" s="20" t="s">
        <v>1054</v>
      </c>
      <c r="R157" s="20">
        <v>3</v>
      </c>
      <c r="S157" s="20" t="s">
        <v>37</v>
      </c>
      <c r="T157" s="20" t="s">
        <v>37</v>
      </c>
      <c r="U157" s="20" t="s">
        <v>1343</v>
      </c>
      <c r="V157" s="20" t="s">
        <v>1692</v>
      </c>
      <c r="W157" s="20" t="s">
        <v>617</v>
      </c>
      <c r="X157" s="20" t="s">
        <v>1693</v>
      </c>
      <c r="Y157" s="20"/>
      <c r="Z157" s="20" t="s">
        <v>61</v>
      </c>
      <c r="AA157" s="20"/>
      <c r="AB157" s="20"/>
      <c r="AC157" s="20"/>
      <c r="AD157" s="20"/>
      <c r="AE157" s="97"/>
      <c r="AF157" s="6"/>
      <c r="AG157" s="6"/>
      <c r="AH157" s="6"/>
      <c r="AI157" s="6"/>
      <c r="AJ157" s="6"/>
      <c r="AK157" s="6"/>
      <c r="AL157" s="6"/>
      <c r="AM157" s="6"/>
      <c r="AN157" s="6"/>
      <c r="AO157" s="6"/>
      <c r="AP157" s="6"/>
      <c r="AQ157" s="6"/>
      <c r="AR157" s="6"/>
      <c r="AS157" s="6"/>
      <c r="AT157" s="6"/>
      <c r="AU157" s="6"/>
      <c r="AV157" s="6"/>
      <c r="AW157" s="6"/>
      <c r="AX157" s="6"/>
      <c r="AY157" s="6"/>
      <c r="AZ157" s="6"/>
      <c r="BA157" s="6"/>
      <c r="BB157" s="6"/>
      <c r="BC157" s="6"/>
      <c r="BD157" s="6"/>
      <c r="BE157" s="6"/>
      <c r="BF157" s="6"/>
      <c r="BG157" s="6"/>
      <c r="BH157" s="6"/>
      <c r="BI157" s="6"/>
      <c r="BJ157" s="6"/>
      <c r="BK157" s="6"/>
      <c r="BL157" s="6"/>
      <c r="BM157" s="6"/>
      <c r="BN157" s="6"/>
      <c r="BO157" s="6"/>
      <c r="BP157" s="6"/>
      <c r="BQ157" s="6"/>
      <c r="BR157" s="6"/>
      <c r="BS157" s="6"/>
      <c r="BT157" s="6"/>
      <c r="BU157" s="6"/>
      <c r="BV157" s="6"/>
      <c r="BW157" s="6"/>
      <c r="BX157" s="6"/>
      <c r="BY157" s="6"/>
      <c r="BZ157" s="6"/>
      <c r="CA157" s="6"/>
      <c r="CB157" s="6"/>
      <c r="CC157" s="6"/>
      <c r="CD157" s="6"/>
      <c r="CE157" s="6"/>
      <c r="CF157" s="6"/>
      <c r="CG157" s="6"/>
      <c r="CH157" s="6"/>
      <c r="CI157" s="6"/>
      <c r="CJ157" s="6"/>
      <c r="CK157" s="6"/>
      <c r="CL157" s="6"/>
      <c r="CM157" s="6"/>
      <c r="CN157" s="6"/>
      <c r="CO157" s="6"/>
      <c r="CP157" s="6"/>
      <c r="CQ157" s="6"/>
      <c r="CR157" s="6"/>
      <c r="CS157" s="6"/>
      <c r="CT157" s="6"/>
      <c r="CU157" s="6"/>
      <c r="CV157" s="6"/>
      <c r="CW157" s="6"/>
      <c r="CX157" s="6"/>
      <c r="CY157" s="6"/>
      <c r="CZ157" s="6"/>
      <c r="DA157" s="6"/>
      <c r="DB157" s="6"/>
      <c r="DC157" s="6"/>
      <c r="DD157" s="6"/>
      <c r="DE157" s="6"/>
      <c r="DF157" s="6"/>
      <c r="DG157" s="6"/>
      <c r="DH157" s="6"/>
      <c r="DI157" s="6"/>
      <c r="DJ157" s="6"/>
      <c r="DK157" s="6"/>
      <c r="DL157" s="6"/>
      <c r="DM157" s="6"/>
      <c r="DN157" s="6"/>
      <c r="DO157" s="6"/>
      <c r="DP157" s="6"/>
      <c r="DQ157" s="6"/>
    </row>
    <row r="158" spans="1:121" s="123" customFormat="1" ht="15.75" customHeight="1">
      <c r="A158" s="16">
        <v>157</v>
      </c>
      <c r="B158" s="17">
        <v>42944</v>
      </c>
      <c r="C158" s="15" t="s">
        <v>1686</v>
      </c>
      <c r="D158" s="16" t="s">
        <v>1697</v>
      </c>
      <c r="E158" s="16" t="s">
        <v>145</v>
      </c>
      <c r="F158" s="18" t="s">
        <v>1518</v>
      </c>
      <c r="G158" s="16" t="s">
        <v>1696</v>
      </c>
      <c r="H158" s="20" t="s">
        <v>1695</v>
      </c>
      <c r="I158" s="20"/>
      <c r="J158" s="20" t="s">
        <v>71</v>
      </c>
      <c r="K158" s="20" t="s">
        <v>71</v>
      </c>
      <c r="L158" s="20" t="s">
        <v>1054</v>
      </c>
      <c r="M158" s="20" t="s">
        <v>1698</v>
      </c>
      <c r="N158" s="20" t="s">
        <v>1699</v>
      </c>
      <c r="O158" s="20" t="s">
        <v>150</v>
      </c>
      <c r="P158" s="20" t="s">
        <v>1701</v>
      </c>
      <c r="Q158" s="20"/>
      <c r="R158" s="20">
        <v>1</v>
      </c>
      <c r="S158" s="20" t="s">
        <v>37</v>
      </c>
      <c r="T158" s="20" t="s">
        <v>162</v>
      </c>
      <c r="U158" s="20" t="s">
        <v>283</v>
      </c>
      <c r="V158" s="20" t="s">
        <v>37</v>
      </c>
      <c r="W158" s="20" t="s">
        <v>617</v>
      </c>
      <c r="X158" s="20" t="s">
        <v>1054</v>
      </c>
      <c r="Y158" s="20"/>
      <c r="Z158" s="20" t="s">
        <v>1700</v>
      </c>
      <c r="AA158" s="20"/>
      <c r="AB158" s="20"/>
      <c r="AC158" s="20"/>
      <c r="AD158" s="20"/>
      <c r="AE158" s="97"/>
      <c r="AF158" s="6"/>
      <c r="AG158" s="6"/>
      <c r="AH158" s="6"/>
      <c r="AI158" s="6"/>
      <c r="AJ158" s="6"/>
      <c r="AK158" s="6"/>
      <c r="AL158" s="6"/>
      <c r="AM158" s="6"/>
      <c r="AN158" s="6"/>
      <c r="AO158" s="6"/>
      <c r="AP158" s="6"/>
      <c r="AQ158" s="6"/>
      <c r="AR158" s="6"/>
      <c r="AS158" s="6"/>
      <c r="AT158" s="6"/>
      <c r="AU158" s="6"/>
      <c r="AV158" s="6"/>
      <c r="AW158" s="6"/>
      <c r="AX158" s="6"/>
      <c r="AY158" s="6"/>
      <c r="AZ158" s="6"/>
      <c r="BA158" s="6"/>
      <c r="BB158" s="6"/>
      <c r="BC158" s="6"/>
      <c r="BD158" s="6"/>
      <c r="BE158" s="6"/>
      <c r="BF158" s="6"/>
      <c r="BG158" s="6"/>
      <c r="BH158" s="6"/>
      <c r="BI158" s="6"/>
      <c r="BJ158" s="6"/>
      <c r="BK158" s="6"/>
      <c r="BL158" s="6"/>
      <c r="BM158" s="6"/>
      <c r="BN158" s="6"/>
      <c r="BO158" s="6"/>
      <c r="BP158" s="6"/>
      <c r="BQ158" s="6"/>
      <c r="BR158" s="6"/>
      <c r="BS158" s="6"/>
      <c r="BT158" s="6"/>
      <c r="BU158" s="6"/>
      <c r="BV158" s="6"/>
      <c r="BW158" s="6"/>
      <c r="BX158" s="6"/>
      <c r="BY158" s="6"/>
      <c r="BZ158" s="6"/>
      <c r="CA158" s="6"/>
      <c r="CB158" s="6"/>
      <c r="CC158" s="6"/>
      <c r="CD158" s="6"/>
      <c r="CE158" s="6"/>
      <c r="CF158" s="6"/>
      <c r="CG158" s="6"/>
      <c r="CH158" s="6"/>
      <c r="CI158" s="6"/>
      <c r="CJ158" s="6"/>
      <c r="CK158" s="6"/>
      <c r="CL158" s="6"/>
      <c r="CM158" s="6"/>
      <c r="CN158" s="6"/>
      <c r="CO158" s="6"/>
      <c r="CP158" s="6"/>
      <c r="CQ158" s="6"/>
      <c r="CR158" s="6"/>
      <c r="CS158" s="6"/>
      <c r="CT158" s="6"/>
      <c r="CU158" s="6"/>
      <c r="CV158" s="6"/>
      <c r="CW158" s="6"/>
      <c r="CX158" s="6"/>
      <c r="CY158" s="6"/>
      <c r="CZ158" s="6"/>
      <c r="DA158" s="6"/>
      <c r="DB158" s="6"/>
      <c r="DC158" s="6"/>
      <c r="DD158" s="6"/>
      <c r="DE158" s="6"/>
      <c r="DF158" s="6"/>
      <c r="DG158" s="6"/>
      <c r="DH158" s="6"/>
      <c r="DI158" s="6"/>
      <c r="DJ158" s="6"/>
      <c r="DK158" s="6"/>
      <c r="DL158" s="6"/>
      <c r="DM158" s="6"/>
      <c r="DN158" s="6"/>
      <c r="DO158" s="6"/>
      <c r="DP158" s="6"/>
      <c r="DQ158" s="6"/>
    </row>
    <row r="159" spans="1:121" s="123" customFormat="1" ht="15.75" customHeight="1">
      <c r="A159" s="16">
        <v>158</v>
      </c>
      <c r="B159" s="17">
        <v>43992</v>
      </c>
      <c r="C159" s="15" t="s">
        <v>63</v>
      </c>
      <c r="D159" s="16" t="s">
        <v>1738</v>
      </c>
      <c r="E159" s="16" t="s">
        <v>1054</v>
      </c>
      <c r="F159" s="18" t="s">
        <v>1732</v>
      </c>
      <c r="G159" s="16" t="s">
        <v>102</v>
      </c>
      <c r="H159" s="20" t="s">
        <v>1733</v>
      </c>
      <c r="I159" s="20" t="s">
        <v>1734</v>
      </c>
      <c r="J159" s="20" t="s">
        <v>1737</v>
      </c>
      <c r="K159" s="20" t="s">
        <v>71</v>
      </c>
      <c r="L159" s="20" t="s">
        <v>1742</v>
      </c>
      <c r="M159" s="20" t="s">
        <v>1735</v>
      </c>
      <c r="N159" s="20" t="s">
        <v>1741</v>
      </c>
      <c r="O159" s="20" t="s">
        <v>55</v>
      </c>
      <c r="P159" s="20" t="s">
        <v>1743</v>
      </c>
      <c r="Q159" s="20" t="s">
        <v>1152</v>
      </c>
      <c r="R159" s="20" t="s">
        <v>1736</v>
      </c>
      <c r="S159" s="20">
        <v>16</v>
      </c>
      <c r="T159" s="20" t="s">
        <v>59</v>
      </c>
      <c r="U159" s="20" t="s">
        <v>1744</v>
      </c>
      <c r="V159" s="20" t="s">
        <v>1740</v>
      </c>
      <c r="W159" s="20" t="s">
        <v>1054</v>
      </c>
      <c r="X159" s="20"/>
      <c r="Y159" s="20"/>
      <c r="Z159" s="20" t="s">
        <v>61</v>
      </c>
      <c r="AA159" s="20"/>
      <c r="AB159" s="20"/>
      <c r="AC159" s="20"/>
      <c r="AD159" s="20" t="s">
        <v>1739</v>
      </c>
      <c r="AE159" s="97"/>
      <c r="AF159" s="6"/>
      <c r="AG159" s="6"/>
      <c r="AH159" s="6"/>
      <c r="AI159" s="6"/>
      <c r="AJ159" s="6"/>
      <c r="AK159" s="6"/>
      <c r="AL159" s="6"/>
      <c r="AM159" s="6"/>
      <c r="AN159" s="6"/>
      <c r="AO159" s="6"/>
      <c r="AP159" s="6"/>
      <c r="AQ159" s="6"/>
      <c r="AR159" s="6"/>
      <c r="AS159" s="6"/>
      <c r="AT159" s="6"/>
      <c r="AU159" s="6"/>
      <c r="AV159" s="6"/>
      <c r="AW159" s="6"/>
      <c r="AX159" s="6"/>
      <c r="AY159" s="6"/>
      <c r="AZ159" s="6"/>
      <c r="BA159" s="6"/>
      <c r="BB159" s="6"/>
      <c r="BC159" s="6"/>
      <c r="BD159" s="6"/>
      <c r="BE159" s="6"/>
      <c r="BF159" s="6"/>
      <c r="BG159" s="6"/>
      <c r="BH159" s="6"/>
      <c r="BI159" s="6"/>
      <c r="BJ159" s="6"/>
      <c r="BK159" s="6"/>
      <c r="BL159" s="6"/>
      <c r="BM159" s="6"/>
      <c r="BN159" s="6"/>
      <c r="BO159" s="6"/>
      <c r="BP159" s="6"/>
      <c r="BQ159" s="6"/>
      <c r="BR159" s="6"/>
      <c r="BS159" s="6"/>
      <c r="BT159" s="6"/>
      <c r="BU159" s="6"/>
      <c r="BV159" s="6"/>
      <c r="BW159" s="6"/>
      <c r="BX159" s="6"/>
      <c r="BY159" s="6"/>
      <c r="BZ159" s="6"/>
      <c r="CA159" s="6"/>
      <c r="CB159" s="6"/>
      <c r="CC159" s="6"/>
      <c r="CD159" s="6"/>
      <c r="CE159" s="6"/>
      <c r="CF159" s="6"/>
      <c r="CG159" s="6"/>
      <c r="CH159" s="6"/>
      <c r="CI159" s="6"/>
      <c r="CJ159" s="6"/>
      <c r="CK159" s="6"/>
      <c r="CL159" s="6"/>
      <c r="CM159" s="6"/>
      <c r="CN159" s="6"/>
      <c r="CO159" s="6"/>
      <c r="CP159" s="6"/>
      <c r="CQ159" s="6"/>
      <c r="CR159" s="6"/>
      <c r="CS159" s="6"/>
      <c r="CT159" s="6"/>
      <c r="CU159" s="6"/>
      <c r="CV159" s="6"/>
      <c r="CW159" s="6"/>
      <c r="CX159" s="6"/>
      <c r="CY159" s="6"/>
      <c r="CZ159" s="6"/>
      <c r="DA159" s="6"/>
      <c r="DB159" s="6"/>
      <c r="DC159" s="6"/>
      <c r="DD159" s="6"/>
      <c r="DE159" s="6"/>
      <c r="DF159" s="6"/>
      <c r="DG159" s="6"/>
      <c r="DH159" s="6"/>
      <c r="DI159" s="6"/>
      <c r="DJ159" s="6"/>
      <c r="DK159" s="6"/>
      <c r="DL159" s="6"/>
      <c r="DM159" s="6"/>
      <c r="DN159" s="6"/>
      <c r="DO159" s="6"/>
      <c r="DP159" s="6"/>
      <c r="DQ159" s="6"/>
    </row>
    <row r="160" spans="1:121" s="53" customFormat="1" ht="15.75" customHeight="1">
      <c r="A160" s="16">
        <v>159</v>
      </c>
      <c r="B160" s="211">
        <v>43921</v>
      </c>
      <c r="C160" s="15" t="s">
        <v>2454</v>
      </c>
      <c r="D160" s="16" t="s">
        <v>2455</v>
      </c>
      <c r="E160" s="16" t="s">
        <v>42</v>
      </c>
      <c r="F160" s="18" t="s">
        <v>2456</v>
      </c>
      <c r="G160" s="16" t="s">
        <v>2457</v>
      </c>
      <c r="H160" s="20" t="s">
        <v>2458</v>
      </c>
      <c r="I160" s="20" t="s">
        <v>2459</v>
      </c>
      <c r="J160" s="20" t="s">
        <v>2460</v>
      </c>
      <c r="K160" s="20" t="s">
        <v>147</v>
      </c>
      <c r="L160" s="20" t="s">
        <v>2461</v>
      </c>
      <c r="M160" s="20" t="s">
        <v>2462</v>
      </c>
      <c r="N160" s="20" t="s">
        <v>2463</v>
      </c>
      <c r="O160" s="20" t="s">
        <v>175</v>
      </c>
      <c r="P160" s="20" t="s">
        <v>2464</v>
      </c>
      <c r="Q160" s="20" t="s">
        <v>42</v>
      </c>
      <c r="R160" s="20">
        <v>5</v>
      </c>
      <c r="S160" s="20" t="s">
        <v>1578</v>
      </c>
      <c r="T160" s="20" t="s">
        <v>195</v>
      </c>
      <c r="U160" s="20" t="s">
        <v>2465</v>
      </c>
      <c r="V160" s="20" t="s">
        <v>2460</v>
      </c>
      <c r="W160" s="20" t="s">
        <v>1035</v>
      </c>
      <c r="X160" s="20" t="s">
        <v>42</v>
      </c>
      <c r="Y160" s="20" t="s">
        <v>42</v>
      </c>
      <c r="Z160" s="20" t="s">
        <v>42</v>
      </c>
      <c r="AA160" s="20" t="s">
        <v>2466</v>
      </c>
      <c r="AB160" s="20" t="s">
        <v>1868</v>
      </c>
      <c r="AC160" s="20"/>
      <c r="AD160" s="20"/>
      <c r="AE160" s="97"/>
      <c r="AF160" s="6"/>
      <c r="AG160" s="6"/>
      <c r="AH160" s="6"/>
      <c r="AI160" s="6"/>
      <c r="AJ160" s="6"/>
      <c r="AK160" s="6"/>
      <c r="AL160" s="6"/>
      <c r="AM160" s="6"/>
      <c r="AN160" s="6"/>
      <c r="AO160" s="6"/>
      <c r="AP160" s="6"/>
      <c r="AQ160" s="6"/>
      <c r="AR160" s="6"/>
      <c r="AS160" s="6"/>
      <c r="AT160" s="6"/>
      <c r="AU160" s="6"/>
      <c r="AV160" s="6"/>
      <c r="AW160" s="6"/>
      <c r="AX160" s="6"/>
      <c r="AY160" s="6"/>
      <c r="AZ160" s="6"/>
      <c r="BA160" s="6"/>
      <c r="BB160" s="6"/>
      <c r="BC160" s="6"/>
      <c r="BD160" s="6"/>
      <c r="BE160" s="6"/>
      <c r="BF160" s="6"/>
      <c r="BG160" s="6"/>
      <c r="BH160" s="6"/>
      <c r="BI160" s="6"/>
      <c r="BJ160" s="6"/>
      <c r="BK160" s="6"/>
      <c r="BL160" s="6"/>
      <c r="BM160" s="6"/>
      <c r="BN160" s="6"/>
      <c r="BO160" s="6"/>
      <c r="BP160" s="6"/>
      <c r="BQ160" s="6"/>
      <c r="BR160" s="6"/>
      <c r="BS160" s="6"/>
      <c r="BT160" s="6"/>
      <c r="BU160" s="6"/>
      <c r="BV160" s="6"/>
      <c r="BW160" s="6"/>
      <c r="BX160" s="6"/>
      <c r="BY160" s="6"/>
      <c r="BZ160" s="6"/>
      <c r="CA160" s="6"/>
      <c r="CB160" s="6"/>
      <c r="CC160" s="6"/>
      <c r="CD160" s="6"/>
      <c r="CE160" s="6"/>
      <c r="CF160" s="6"/>
      <c r="CG160" s="6"/>
      <c r="CH160" s="6"/>
      <c r="CI160" s="6"/>
      <c r="CJ160" s="6"/>
      <c r="CK160" s="6"/>
      <c r="CL160" s="6"/>
      <c r="CM160" s="6"/>
      <c r="CN160" s="6"/>
      <c r="CO160" s="6"/>
      <c r="CP160" s="6"/>
      <c r="CQ160" s="6"/>
      <c r="CR160" s="6"/>
      <c r="CS160" s="6"/>
      <c r="CT160" s="6"/>
      <c r="CU160" s="6"/>
      <c r="CV160" s="6"/>
      <c r="CW160" s="6"/>
      <c r="CX160" s="6"/>
      <c r="CY160" s="6"/>
      <c r="CZ160" s="6"/>
      <c r="DA160" s="6"/>
      <c r="DB160" s="6"/>
      <c r="DC160" s="6"/>
      <c r="DD160" s="6"/>
      <c r="DE160" s="6"/>
      <c r="DF160" s="6"/>
      <c r="DG160" s="6"/>
      <c r="DH160" s="6"/>
      <c r="DI160" s="6"/>
      <c r="DJ160" s="6"/>
      <c r="DK160" s="6"/>
      <c r="DL160" s="6"/>
      <c r="DM160" s="6"/>
      <c r="DN160" s="6"/>
      <c r="DO160" s="6"/>
      <c r="DP160" s="6"/>
      <c r="DQ160" s="6"/>
    </row>
    <row r="161" spans="1:121" s="53" customFormat="1" ht="15.75" customHeight="1">
      <c r="A161" s="16">
        <v>160</v>
      </c>
      <c r="B161" s="17">
        <v>43763</v>
      </c>
      <c r="C161" s="15" t="s">
        <v>2454</v>
      </c>
      <c r="D161" s="16" t="s">
        <v>2455</v>
      </c>
      <c r="E161" s="16" t="s">
        <v>42</v>
      </c>
      <c r="F161" s="18" t="s">
        <v>2467</v>
      </c>
      <c r="G161" s="16" t="s">
        <v>2457</v>
      </c>
      <c r="H161" s="20" t="s">
        <v>2468</v>
      </c>
      <c r="I161" s="20" t="s">
        <v>2469</v>
      </c>
      <c r="J161" s="20" t="s">
        <v>2460</v>
      </c>
      <c r="K161" s="20" t="s">
        <v>147</v>
      </c>
      <c r="L161" s="20" t="s">
        <v>2470</v>
      </c>
      <c r="M161" s="20" t="s">
        <v>2471</v>
      </c>
      <c r="N161" s="20" t="s">
        <v>2472</v>
      </c>
      <c r="O161" s="20" t="s">
        <v>175</v>
      </c>
      <c r="P161" s="20" t="s">
        <v>2473</v>
      </c>
      <c r="Q161" s="20" t="s">
        <v>42</v>
      </c>
      <c r="R161" s="20">
        <v>1</v>
      </c>
      <c r="S161" s="20" t="s">
        <v>2474</v>
      </c>
      <c r="T161" s="20" t="s">
        <v>145</v>
      </c>
      <c r="U161" s="20" t="s">
        <v>2465</v>
      </c>
      <c r="V161" s="20" t="s">
        <v>2460</v>
      </c>
      <c r="W161" s="20" t="s">
        <v>1035</v>
      </c>
      <c r="X161" s="20" t="s">
        <v>42</v>
      </c>
      <c r="Y161" s="20" t="s">
        <v>42</v>
      </c>
      <c r="Z161" s="20" t="s">
        <v>42</v>
      </c>
      <c r="AA161" s="20" t="s">
        <v>2466</v>
      </c>
      <c r="AB161" s="20" t="s">
        <v>1868</v>
      </c>
      <c r="AC161" s="20"/>
      <c r="AD161" s="20"/>
      <c r="AE161" s="97"/>
      <c r="AF161" s="6"/>
      <c r="AG161" s="6"/>
      <c r="AH161" s="6"/>
      <c r="AI161" s="6"/>
      <c r="AJ161" s="6"/>
      <c r="AK161" s="6"/>
      <c r="AL161" s="6"/>
      <c r="AM161" s="6"/>
      <c r="AN161" s="6"/>
      <c r="AO161" s="6"/>
      <c r="AP161" s="6"/>
      <c r="AQ161" s="6"/>
      <c r="AR161" s="6"/>
      <c r="AS161" s="6"/>
      <c r="AT161" s="6"/>
      <c r="AU161" s="6"/>
      <c r="AV161" s="6"/>
      <c r="AW161" s="6"/>
      <c r="AX161" s="6"/>
      <c r="AY161" s="6"/>
      <c r="AZ161" s="6"/>
      <c r="BA161" s="6"/>
      <c r="BB161" s="6"/>
      <c r="BC161" s="6"/>
      <c r="BD161" s="6"/>
      <c r="BE161" s="6"/>
      <c r="BF161" s="6"/>
      <c r="BG161" s="6"/>
      <c r="BH161" s="6"/>
      <c r="BI161" s="6"/>
      <c r="BJ161" s="6"/>
      <c r="BK161" s="6"/>
      <c r="BL161" s="6"/>
      <c r="BM161" s="6"/>
      <c r="BN161" s="6"/>
      <c r="BO161" s="6"/>
      <c r="BP161" s="6"/>
      <c r="BQ161" s="6"/>
      <c r="BR161" s="6"/>
      <c r="BS161" s="6"/>
      <c r="BT161" s="6"/>
      <c r="BU161" s="6"/>
      <c r="BV161" s="6"/>
      <c r="BW161" s="6"/>
      <c r="BX161" s="6"/>
      <c r="BY161" s="6"/>
      <c r="BZ161" s="6"/>
      <c r="CA161" s="6"/>
      <c r="CB161" s="6"/>
      <c r="CC161" s="6"/>
      <c r="CD161" s="6"/>
      <c r="CE161" s="6"/>
      <c r="CF161" s="6"/>
      <c r="CG161" s="6"/>
      <c r="CH161" s="6"/>
      <c r="CI161" s="6"/>
      <c r="CJ161" s="6"/>
      <c r="CK161" s="6"/>
      <c r="CL161" s="6"/>
      <c r="CM161" s="6"/>
      <c r="CN161" s="6"/>
      <c r="CO161" s="6"/>
      <c r="CP161" s="6"/>
      <c r="CQ161" s="6"/>
      <c r="CR161" s="6"/>
      <c r="CS161" s="6"/>
      <c r="CT161" s="6"/>
      <c r="CU161" s="6"/>
      <c r="CV161" s="6"/>
      <c r="CW161" s="6"/>
      <c r="CX161" s="6"/>
      <c r="CY161" s="6"/>
      <c r="CZ161" s="6"/>
      <c r="DA161" s="6"/>
      <c r="DB161" s="6"/>
      <c r="DC161" s="6"/>
      <c r="DD161" s="6"/>
      <c r="DE161" s="6"/>
      <c r="DF161" s="6"/>
      <c r="DG161" s="6"/>
      <c r="DH161" s="6"/>
      <c r="DI161" s="6"/>
      <c r="DJ161" s="6"/>
      <c r="DK161" s="6"/>
      <c r="DL161" s="6"/>
      <c r="DM161" s="6"/>
      <c r="DN161" s="6"/>
      <c r="DO161" s="6"/>
      <c r="DP161" s="6"/>
      <c r="DQ161" s="6"/>
    </row>
    <row r="162" spans="1:121" s="53" customFormat="1" ht="15.75" customHeight="1">
      <c r="A162" s="16">
        <v>161</v>
      </c>
      <c r="B162" s="17">
        <v>43805</v>
      </c>
      <c r="C162" s="15" t="s">
        <v>2454</v>
      </c>
      <c r="D162" s="16" t="s">
        <v>2455</v>
      </c>
      <c r="E162" s="16" t="s">
        <v>42</v>
      </c>
      <c r="F162" s="18" t="s">
        <v>2475</v>
      </c>
      <c r="G162" s="16" t="s">
        <v>2457</v>
      </c>
      <c r="H162" s="20" t="s">
        <v>2476</v>
      </c>
      <c r="I162" s="20" t="s">
        <v>2477</v>
      </c>
      <c r="J162" s="20" t="s">
        <v>2460</v>
      </c>
      <c r="K162" s="20" t="s">
        <v>147</v>
      </c>
      <c r="L162" s="20" t="s">
        <v>2478</v>
      </c>
      <c r="M162" s="20" t="s">
        <v>2479</v>
      </c>
      <c r="N162" s="20" t="s">
        <v>42</v>
      </c>
      <c r="O162" s="20" t="s">
        <v>55</v>
      </c>
      <c r="P162" s="20" t="s">
        <v>2480</v>
      </c>
      <c r="Q162" s="20" t="s">
        <v>2481</v>
      </c>
      <c r="R162" s="20">
        <v>3</v>
      </c>
      <c r="S162" s="20" t="s">
        <v>2474</v>
      </c>
      <c r="T162" s="20" t="s">
        <v>2482</v>
      </c>
      <c r="U162" s="20" t="s">
        <v>2483</v>
      </c>
      <c r="V162" s="20" t="s">
        <v>2460</v>
      </c>
      <c r="W162" s="20" t="s">
        <v>1035</v>
      </c>
      <c r="X162" s="20" t="s">
        <v>42</v>
      </c>
      <c r="Y162" s="20" t="s">
        <v>42</v>
      </c>
      <c r="Z162" s="20" t="s">
        <v>42</v>
      </c>
      <c r="AA162" s="20"/>
      <c r="AB162" s="20"/>
      <c r="AC162" s="20"/>
      <c r="AD162" s="20"/>
      <c r="AE162" s="97"/>
      <c r="AF162" s="6"/>
      <c r="AG162" s="6"/>
      <c r="AH162" s="6"/>
      <c r="AI162" s="6"/>
      <c r="AJ162" s="6"/>
      <c r="AK162" s="6"/>
      <c r="AL162" s="6"/>
      <c r="AM162" s="6"/>
      <c r="AN162" s="6"/>
      <c r="AO162" s="6"/>
      <c r="AP162" s="6"/>
      <c r="AQ162" s="6"/>
      <c r="AR162" s="6"/>
      <c r="AS162" s="6"/>
      <c r="AT162" s="6"/>
      <c r="AU162" s="6"/>
      <c r="AV162" s="6"/>
      <c r="AW162" s="6"/>
      <c r="AX162" s="6"/>
      <c r="AY162" s="6"/>
      <c r="AZ162" s="6"/>
      <c r="BA162" s="6"/>
      <c r="BB162" s="6"/>
      <c r="BC162" s="6"/>
      <c r="BD162" s="6"/>
      <c r="BE162" s="6"/>
      <c r="BF162" s="6"/>
      <c r="BG162" s="6"/>
      <c r="BH162" s="6"/>
      <c r="BI162" s="6"/>
      <c r="BJ162" s="6"/>
      <c r="BK162" s="6"/>
      <c r="BL162" s="6"/>
      <c r="BM162" s="6"/>
      <c r="BN162" s="6"/>
      <c r="BO162" s="6"/>
      <c r="BP162" s="6"/>
      <c r="BQ162" s="6"/>
      <c r="BR162" s="6"/>
      <c r="BS162" s="6"/>
      <c r="BT162" s="6"/>
      <c r="BU162" s="6"/>
      <c r="BV162" s="6"/>
      <c r="BW162" s="6"/>
      <c r="BX162" s="6"/>
      <c r="BY162" s="6"/>
      <c r="BZ162" s="6"/>
      <c r="CA162" s="6"/>
      <c r="CB162" s="6"/>
      <c r="CC162" s="6"/>
      <c r="CD162" s="6"/>
      <c r="CE162" s="6"/>
      <c r="CF162" s="6"/>
      <c r="CG162" s="6"/>
      <c r="CH162" s="6"/>
      <c r="CI162" s="6"/>
      <c r="CJ162" s="6"/>
      <c r="CK162" s="6"/>
      <c r="CL162" s="6"/>
      <c r="CM162" s="6"/>
      <c r="CN162" s="6"/>
      <c r="CO162" s="6"/>
      <c r="CP162" s="6"/>
      <c r="CQ162" s="6"/>
      <c r="CR162" s="6"/>
      <c r="CS162" s="6"/>
      <c r="CT162" s="6"/>
      <c r="CU162" s="6"/>
      <c r="CV162" s="6"/>
      <c r="CW162" s="6"/>
      <c r="CX162" s="6"/>
      <c r="CY162" s="6"/>
      <c r="CZ162" s="6"/>
      <c r="DA162" s="6"/>
      <c r="DB162" s="6"/>
      <c r="DC162" s="6"/>
      <c r="DD162" s="6"/>
      <c r="DE162" s="6"/>
      <c r="DF162" s="6"/>
      <c r="DG162" s="6"/>
      <c r="DH162" s="6"/>
      <c r="DI162" s="6"/>
      <c r="DJ162" s="6"/>
      <c r="DK162" s="6"/>
      <c r="DL162" s="6"/>
      <c r="DM162" s="6"/>
      <c r="DN162" s="6"/>
      <c r="DO162" s="6"/>
      <c r="DP162" s="6"/>
      <c r="DQ162" s="6"/>
    </row>
    <row r="163" spans="1:121" s="53" customFormat="1" ht="15.75" customHeight="1">
      <c r="A163" s="16">
        <v>162</v>
      </c>
      <c r="B163" s="17">
        <v>43986</v>
      </c>
      <c r="C163" s="15" t="s">
        <v>35</v>
      </c>
      <c r="D163" s="16" t="s">
        <v>45</v>
      </c>
      <c r="E163" s="16" t="s">
        <v>42</v>
      </c>
      <c r="F163" s="18" t="s">
        <v>2484</v>
      </c>
      <c r="G163" s="16" t="s">
        <v>2485</v>
      </c>
      <c r="H163" s="20" t="s">
        <v>2486</v>
      </c>
      <c r="I163" s="20" t="s">
        <v>42</v>
      </c>
      <c r="J163" s="20" t="s">
        <v>2460</v>
      </c>
      <c r="K163" s="20" t="s">
        <v>147</v>
      </c>
      <c r="L163" s="20" t="s">
        <v>2487</v>
      </c>
      <c r="M163" s="20" t="s">
        <v>2488</v>
      </c>
      <c r="N163" s="20" t="s">
        <v>2489</v>
      </c>
      <c r="O163" s="20" t="s">
        <v>134</v>
      </c>
      <c r="P163" s="20" t="s">
        <v>136</v>
      </c>
      <c r="Q163" s="20" t="s">
        <v>2481</v>
      </c>
      <c r="R163" s="20">
        <v>1</v>
      </c>
      <c r="S163" s="20" t="s">
        <v>2474</v>
      </c>
      <c r="T163" s="20" t="s">
        <v>2490</v>
      </c>
      <c r="U163" s="20" t="s">
        <v>2491</v>
      </c>
      <c r="V163" s="20" t="s">
        <v>2460</v>
      </c>
      <c r="W163" s="20" t="s">
        <v>1035</v>
      </c>
      <c r="X163" s="20" t="s">
        <v>42</v>
      </c>
      <c r="Y163" s="20" t="s">
        <v>42</v>
      </c>
      <c r="Z163" s="20" t="s">
        <v>2492</v>
      </c>
      <c r="AA163" s="20" t="s">
        <v>2493</v>
      </c>
      <c r="AB163" s="20" t="s">
        <v>847</v>
      </c>
      <c r="AC163" s="20" t="s">
        <v>847</v>
      </c>
      <c r="AD163" s="20"/>
      <c r="AE163" s="97"/>
      <c r="AF163" s="6"/>
      <c r="AG163" s="6"/>
      <c r="AH163" s="6"/>
      <c r="AI163" s="6"/>
      <c r="AJ163" s="6"/>
      <c r="AK163" s="6"/>
      <c r="AL163" s="6"/>
      <c r="AM163" s="6"/>
      <c r="AN163" s="6"/>
      <c r="AO163" s="6"/>
      <c r="AP163" s="6"/>
      <c r="AQ163" s="6"/>
      <c r="AR163" s="6"/>
      <c r="AS163" s="6"/>
      <c r="AT163" s="6"/>
      <c r="AU163" s="6"/>
      <c r="AV163" s="6"/>
      <c r="AW163" s="6"/>
      <c r="AX163" s="6"/>
      <c r="AY163" s="6"/>
      <c r="AZ163" s="6"/>
      <c r="BA163" s="6"/>
      <c r="BB163" s="6"/>
      <c r="BC163" s="6"/>
      <c r="BD163" s="6"/>
      <c r="BE163" s="6"/>
      <c r="BF163" s="6"/>
      <c r="BG163" s="6"/>
      <c r="BH163" s="6"/>
      <c r="BI163" s="6"/>
      <c r="BJ163" s="6"/>
      <c r="BK163" s="6"/>
      <c r="BL163" s="6"/>
      <c r="BM163" s="6"/>
      <c r="BN163" s="6"/>
      <c r="BO163" s="6"/>
      <c r="BP163" s="6"/>
      <c r="BQ163" s="6"/>
      <c r="BR163" s="6"/>
      <c r="BS163" s="6"/>
      <c r="BT163" s="6"/>
      <c r="BU163" s="6"/>
      <c r="BV163" s="6"/>
      <c r="BW163" s="6"/>
      <c r="BX163" s="6"/>
      <c r="BY163" s="6"/>
      <c r="BZ163" s="6"/>
      <c r="CA163" s="6"/>
      <c r="CB163" s="6"/>
      <c r="CC163" s="6"/>
      <c r="CD163" s="6"/>
      <c r="CE163" s="6"/>
      <c r="CF163" s="6"/>
      <c r="CG163" s="6"/>
      <c r="CH163" s="6"/>
      <c r="CI163" s="6"/>
      <c r="CJ163" s="6"/>
      <c r="CK163" s="6"/>
      <c r="CL163" s="6"/>
      <c r="CM163" s="6"/>
      <c r="CN163" s="6"/>
      <c r="CO163" s="6"/>
      <c r="CP163" s="6"/>
      <c r="CQ163" s="6"/>
      <c r="CR163" s="6"/>
      <c r="CS163" s="6"/>
      <c r="CT163" s="6"/>
      <c r="CU163" s="6"/>
      <c r="CV163" s="6"/>
      <c r="CW163" s="6"/>
      <c r="CX163" s="6"/>
      <c r="CY163" s="6"/>
      <c r="CZ163" s="6"/>
      <c r="DA163" s="6"/>
      <c r="DB163" s="6"/>
      <c r="DC163" s="6"/>
      <c r="DD163" s="6"/>
      <c r="DE163" s="6"/>
      <c r="DF163" s="6"/>
      <c r="DG163" s="6"/>
      <c r="DH163" s="6"/>
      <c r="DI163" s="6"/>
      <c r="DJ163" s="6"/>
      <c r="DK163" s="6"/>
      <c r="DL163" s="6"/>
      <c r="DM163" s="6"/>
      <c r="DN163" s="6"/>
      <c r="DO163" s="6"/>
      <c r="DP163" s="6"/>
      <c r="DQ163" s="6"/>
    </row>
    <row r="164" spans="1:121" s="53" customFormat="1" ht="15.75" customHeight="1">
      <c r="A164" s="16">
        <v>163</v>
      </c>
      <c r="B164" s="17">
        <v>43461</v>
      </c>
      <c r="C164" s="15" t="s">
        <v>35</v>
      </c>
      <c r="D164" s="16" t="s">
        <v>45</v>
      </c>
      <c r="E164" s="16" t="s">
        <v>37</v>
      </c>
      <c r="F164" s="18" t="s">
        <v>2502</v>
      </c>
      <c r="G164" s="16" t="s">
        <v>493</v>
      </c>
      <c r="H164" s="20" t="s">
        <v>2503</v>
      </c>
      <c r="I164" s="20" t="s">
        <v>493</v>
      </c>
      <c r="J164" s="20" t="s">
        <v>362</v>
      </c>
      <c r="K164" s="20" t="s">
        <v>362</v>
      </c>
      <c r="L164" s="20" t="s">
        <v>493</v>
      </c>
      <c r="M164" s="20" t="s">
        <v>2504</v>
      </c>
      <c r="N164" s="20" t="s">
        <v>2505</v>
      </c>
      <c r="O164" s="20" t="s">
        <v>76</v>
      </c>
      <c r="P164" s="20" t="s">
        <v>2506</v>
      </c>
      <c r="Q164" s="20" t="s">
        <v>2507</v>
      </c>
      <c r="R164" s="20">
        <v>3</v>
      </c>
      <c r="S164" s="20" t="s">
        <v>847</v>
      </c>
      <c r="T164" s="20" t="s">
        <v>2482</v>
      </c>
      <c r="U164" s="20" t="s">
        <v>2508</v>
      </c>
      <c r="V164" s="20" t="s">
        <v>847</v>
      </c>
      <c r="W164" s="20" t="s">
        <v>81</v>
      </c>
      <c r="X164" s="20" t="s">
        <v>2509</v>
      </c>
      <c r="Y164" s="20" t="s">
        <v>847</v>
      </c>
      <c r="Z164" s="20" t="s">
        <v>847</v>
      </c>
      <c r="AA164" s="20" t="s">
        <v>847</v>
      </c>
      <c r="AB164" s="20" t="s">
        <v>847</v>
      </c>
      <c r="AC164" s="20" t="s">
        <v>847</v>
      </c>
      <c r="AD164" s="20" t="s">
        <v>2510</v>
      </c>
      <c r="AE164" s="97"/>
      <c r="AF164" s="6"/>
      <c r="AG164" s="6"/>
      <c r="AH164" s="6"/>
      <c r="AI164" s="6"/>
      <c r="AJ164" s="6"/>
      <c r="AK164" s="6"/>
      <c r="AL164" s="6"/>
      <c r="AM164" s="6"/>
      <c r="AN164" s="6"/>
      <c r="AO164" s="6"/>
      <c r="AP164" s="6"/>
      <c r="AQ164" s="6"/>
      <c r="AR164" s="6"/>
      <c r="AS164" s="6"/>
      <c r="AT164" s="6"/>
      <c r="AU164" s="6"/>
      <c r="AV164" s="6"/>
      <c r="AW164" s="6"/>
      <c r="AX164" s="6"/>
      <c r="AY164" s="6"/>
      <c r="AZ164" s="6"/>
      <c r="BA164" s="6"/>
      <c r="BB164" s="6"/>
      <c r="BC164" s="6"/>
      <c r="BD164" s="6"/>
      <c r="BE164" s="6"/>
      <c r="BF164" s="6"/>
      <c r="BG164" s="6"/>
      <c r="BH164" s="6"/>
      <c r="BI164" s="6"/>
      <c r="BJ164" s="6"/>
      <c r="BK164" s="6"/>
      <c r="BL164" s="6"/>
      <c r="BM164" s="6"/>
      <c r="BN164" s="6"/>
      <c r="BO164" s="6"/>
      <c r="BP164" s="6"/>
      <c r="BQ164" s="6"/>
      <c r="BR164" s="6"/>
      <c r="BS164" s="6"/>
      <c r="BT164" s="6"/>
      <c r="BU164" s="6"/>
      <c r="BV164" s="6"/>
      <c r="BW164" s="6"/>
      <c r="BX164" s="6"/>
      <c r="BY164" s="6"/>
      <c r="BZ164" s="6"/>
      <c r="CA164" s="6"/>
      <c r="CB164" s="6"/>
      <c r="CC164" s="6"/>
      <c r="CD164" s="6"/>
      <c r="CE164" s="6"/>
      <c r="CF164" s="6"/>
      <c r="CG164" s="6"/>
      <c r="CH164" s="6"/>
      <c r="CI164" s="6"/>
      <c r="CJ164" s="6"/>
      <c r="CK164" s="6"/>
      <c r="CL164" s="6"/>
      <c r="CM164" s="6"/>
      <c r="CN164" s="6"/>
      <c r="CO164" s="6"/>
      <c r="CP164" s="6"/>
      <c r="CQ164" s="6"/>
      <c r="CR164" s="6"/>
      <c r="CS164" s="6"/>
      <c r="CT164" s="6"/>
      <c r="CU164" s="6"/>
      <c r="CV164" s="6"/>
      <c r="CW164" s="6"/>
      <c r="CX164" s="6"/>
      <c r="CY164" s="6"/>
      <c r="CZ164" s="6"/>
      <c r="DA164" s="6"/>
      <c r="DB164" s="6"/>
      <c r="DC164" s="6"/>
      <c r="DD164" s="6"/>
      <c r="DE164" s="6"/>
      <c r="DF164" s="6"/>
      <c r="DG164" s="6"/>
      <c r="DH164" s="6"/>
      <c r="DI164" s="6"/>
      <c r="DJ164" s="6"/>
      <c r="DK164" s="6"/>
      <c r="DL164" s="6"/>
      <c r="DM164" s="6"/>
      <c r="DN164" s="6"/>
      <c r="DO164" s="6"/>
      <c r="DP164" s="6"/>
      <c r="DQ164" s="6"/>
    </row>
    <row r="165" spans="1:121" s="53" customFormat="1" ht="15.75" customHeight="1">
      <c r="A165" s="16">
        <v>164</v>
      </c>
      <c r="B165" s="17">
        <v>43765</v>
      </c>
      <c r="C165" s="15" t="s">
        <v>2511</v>
      </c>
      <c r="D165" s="16" t="s">
        <v>2512</v>
      </c>
      <c r="E165" s="16" t="s">
        <v>59</v>
      </c>
      <c r="F165" s="18" t="s">
        <v>2513</v>
      </c>
      <c r="G165" s="16" t="s">
        <v>1223</v>
      </c>
      <c r="H165" s="20" t="s">
        <v>2514</v>
      </c>
      <c r="I165" s="20" t="s">
        <v>2515</v>
      </c>
      <c r="J165" s="20" t="s">
        <v>362</v>
      </c>
      <c r="K165" s="20" t="s">
        <v>362</v>
      </c>
      <c r="L165" s="20"/>
      <c r="M165" s="20"/>
      <c r="N165" s="20"/>
      <c r="O165" s="20" t="s">
        <v>55</v>
      </c>
      <c r="P165" s="20" t="s">
        <v>2516</v>
      </c>
      <c r="Q165" s="20" t="s">
        <v>42</v>
      </c>
      <c r="R165" s="20">
        <v>3</v>
      </c>
      <c r="S165" s="20"/>
      <c r="T165" s="20" t="s">
        <v>2482</v>
      </c>
      <c r="U165" s="20"/>
      <c r="V165" s="20" t="s">
        <v>847</v>
      </c>
      <c r="W165" s="20" t="s">
        <v>1035</v>
      </c>
      <c r="X165" s="20"/>
      <c r="Y165" s="20"/>
      <c r="Z165" s="20"/>
      <c r="AA165" s="20"/>
      <c r="AB165" s="20"/>
      <c r="AC165" s="20"/>
      <c r="AD165" s="20"/>
      <c r="AE165" s="97"/>
      <c r="AF165" s="6"/>
      <c r="AG165" s="6"/>
      <c r="AH165" s="6"/>
      <c r="AI165" s="6"/>
      <c r="AJ165" s="6"/>
      <c r="AK165" s="6"/>
      <c r="AL165" s="6"/>
      <c r="AM165" s="6"/>
      <c r="AN165" s="6"/>
      <c r="AO165" s="6"/>
      <c r="AP165" s="6"/>
      <c r="AQ165" s="6"/>
      <c r="AR165" s="6"/>
      <c r="AS165" s="6"/>
      <c r="AT165" s="6"/>
      <c r="AU165" s="6"/>
      <c r="AV165" s="6"/>
      <c r="AW165" s="6"/>
      <c r="AX165" s="6"/>
      <c r="AY165" s="6"/>
      <c r="AZ165" s="6"/>
      <c r="BA165" s="6"/>
      <c r="BB165" s="6"/>
      <c r="BC165" s="6"/>
      <c r="BD165" s="6"/>
      <c r="BE165" s="6"/>
      <c r="BF165" s="6"/>
      <c r="BG165" s="6"/>
      <c r="BH165" s="6"/>
      <c r="BI165" s="6"/>
      <c r="BJ165" s="6"/>
      <c r="BK165" s="6"/>
      <c r="BL165" s="6"/>
      <c r="BM165" s="6"/>
      <c r="BN165" s="6"/>
      <c r="BO165" s="6"/>
      <c r="BP165" s="6"/>
      <c r="BQ165" s="6"/>
      <c r="BR165" s="6"/>
      <c r="BS165" s="6"/>
      <c r="BT165" s="6"/>
      <c r="BU165" s="6"/>
      <c r="BV165" s="6"/>
      <c r="BW165" s="6"/>
      <c r="BX165" s="6"/>
      <c r="BY165" s="6"/>
      <c r="BZ165" s="6"/>
      <c r="CA165" s="6"/>
      <c r="CB165" s="6"/>
      <c r="CC165" s="6"/>
      <c r="CD165" s="6"/>
      <c r="CE165" s="6"/>
      <c r="CF165" s="6"/>
      <c r="CG165" s="6"/>
      <c r="CH165" s="6"/>
      <c r="CI165" s="6"/>
      <c r="CJ165" s="6"/>
      <c r="CK165" s="6"/>
      <c r="CL165" s="6"/>
      <c r="CM165" s="6"/>
      <c r="CN165" s="6"/>
      <c r="CO165" s="6"/>
      <c r="CP165" s="6"/>
      <c r="CQ165" s="6"/>
      <c r="CR165" s="6"/>
      <c r="CS165" s="6"/>
      <c r="CT165" s="6"/>
      <c r="CU165" s="6"/>
      <c r="CV165" s="6"/>
      <c r="CW165" s="6"/>
      <c r="CX165" s="6"/>
      <c r="CY165" s="6"/>
      <c r="CZ165" s="6"/>
      <c r="DA165" s="6"/>
      <c r="DB165" s="6"/>
      <c r="DC165" s="6"/>
      <c r="DD165" s="6"/>
      <c r="DE165" s="6"/>
      <c r="DF165" s="6"/>
      <c r="DG165" s="6"/>
      <c r="DH165" s="6"/>
      <c r="DI165" s="6"/>
      <c r="DJ165" s="6"/>
      <c r="DK165" s="6"/>
      <c r="DL165" s="6"/>
      <c r="DM165" s="6"/>
      <c r="DN165" s="6"/>
      <c r="DO165" s="6"/>
      <c r="DP165" s="6"/>
      <c r="DQ165" s="6"/>
    </row>
    <row r="166" spans="1:121" s="53" customFormat="1" ht="15.75" customHeight="1">
      <c r="A166" s="16">
        <v>165</v>
      </c>
      <c r="B166" s="17">
        <v>43690</v>
      </c>
      <c r="C166" s="15" t="s">
        <v>2517</v>
      </c>
      <c r="D166" s="16" t="s">
        <v>2518</v>
      </c>
      <c r="E166" s="16" t="s">
        <v>37</v>
      </c>
      <c r="F166" s="18" t="s">
        <v>2519</v>
      </c>
      <c r="G166" s="16" t="s">
        <v>493</v>
      </c>
      <c r="H166" s="20" t="s">
        <v>2520</v>
      </c>
      <c r="I166" s="20" t="s">
        <v>493</v>
      </c>
      <c r="J166" s="20" t="s">
        <v>362</v>
      </c>
      <c r="K166" s="20" t="s">
        <v>362</v>
      </c>
      <c r="L166" s="20" t="s">
        <v>493</v>
      </c>
      <c r="M166" s="20" t="s">
        <v>2521</v>
      </c>
      <c r="N166" s="20" t="s">
        <v>2522</v>
      </c>
      <c r="O166" s="20" t="s">
        <v>55</v>
      </c>
      <c r="P166" s="20" t="s">
        <v>2523</v>
      </c>
      <c r="Q166" s="20" t="s">
        <v>847</v>
      </c>
      <c r="R166" s="20">
        <v>3</v>
      </c>
      <c r="S166" s="20" t="s">
        <v>847</v>
      </c>
      <c r="T166" s="20" t="s">
        <v>2482</v>
      </c>
      <c r="U166" s="20" t="s">
        <v>2524</v>
      </c>
      <c r="V166" s="20" t="s">
        <v>847</v>
      </c>
      <c r="W166" s="20" t="s">
        <v>1035</v>
      </c>
      <c r="X166" s="20" t="s">
        <v>847</v>
      </c>
      <c r="Y166" s="20" t="s">
        <v>847</v>
      </c>
      <c r="Z166" s="20" t="s">
        <v>847</v>
      </c>
      <c r="AA166" s="20" t="s">
        <v>847</v>
      </c>
      <c r="AB166" s="20" t="s">
        <v>847</v>
      </c>
      <c r="AC166" s="20" t="s">
        <v>847</v>
      </c>
      <c r="AD166" s="20"/>
      <c r="AE166" s="97"/>
      <c r="AF166" s="6"/>
      <c r="AG166" s="6"/>
      <c r="AH166" s="6"/>
      <c r="AI166" s="6"/>
      <c r="AJ166" s="6"/>
      <c r="AK166" s="6"/>
      <c r="AL166" s="6"/>
      <c r="AM166" s="6"/>
      <c r="AN166" s="6"/>
      <c r="AO166" s="6"/>
      <c r="AP166" s="6"/>
      <c r="AQ166" s="6"/>
      <c r="AR166" s="6"/>
      <c r="AS166" s="6"/>
      <c r="AT166" s="6"/>
      <c r="AU166" s="6"/>
      <c r="AV166" s="6"/>
      <c r="AW166" s="6"/>
      <c r="AX166" s="6"/>
      <c r="AY166" s="6"/>
      <c r="AZ166" s="6"/>
      <c r="BA166" s="6"/>
      <c r="BB166" s="6"/>
      <c r="BC166" s="6"/>
      <c r="BD166" s="6"/>
      <c r="BE166" s="6"/>
      <c r="BF166" s="6"/>
      <c r="BG166" s="6"/>
      <c r="BH166" s="6"/>
      <c r="BI166" s="6"/>
      <c r="BJ166" s="6"/>
      <c r="BK166" s="6"/>
      <c r="BL166" s="6"/>
      <c r="BM166" s="6"/>
      <c r="BN166" s="6"/>
      <c r="BO166" s="6"/>
      <c r="BP166" s="6"/>
      <c r="BQ166" s="6"/>
      <c r="BR166" s="6"/>
      <c r="BS166" s="6"/>
      <c r="BT166" s="6"/>
      <c r="BU166" s="6"/>
      <c r="BV166" s="6"/>
      <c r="BW166" s="6"/>
      <c r="BX166" s="6"/>
      <c r="BY166" s="6"/>
      <c r="BZ166" s="6"/>
      <c r="CA166" s="6"/>
      <c r="CB166" s="6"/>
      <c r="CC166" s="6"/>
      <c r="CD166" s="6"/>
      <c r="CE166" s="6"/>
      <c r="CF166" s="6"/>
      <c r="CG166" s="6"/>
      <c r="CH166" s="6"/>
      <c r="CI166" s="6"/>
      <c r="CJ166" s="6"/>
      <c r="CK166" s="6"/>
      <c r="CL166" s="6"/>
      <c r="CM166" s="6"/>
      <c r="CN166" s="6"/>
      <c r="CO166" s="6"/>
      <c r="CP166" s="6"/>
      <c r="CQ166" s="6"/>
      <c r="CR166" s="6"/>
      <c r="CS166" s="6"/>
      <c r="CT166" s="6"/>
      <c r="CU166" s="6"/>
      <c r="CV166" s="6"/>
      <c r="CW166" s="6"/>
      <c r="CX166" s="6"/>
      <c r="CY166" s="6"/>
      <c r="CZ166" s="6"/>
      <c r="DA166" s="6"/>
      <c r="DB166" s="6"/>
      <c r="DC166" s="6"/>
      <c r="DD166" s="6"/>
      <c r="DE166" s="6"/>
      <c r="DF166" s="6"/>
      <c r="DG166" s="6"/>
      <c r="DH166" s="6"/>
      <c r="DI166" s="6"/>
      <c r="DJ166" s="6"/>
      <c r="DK166" s="6"/>
      <c r="DL166" s="6"/>
      <c r="DM166" s="6"/>
      <c r="DN166" s="6"/>
      <c r="DO166" s="6"/>
      <c r="DP166" s="6"/>
      <c r="DQ166" s="6"/>
    </row>
    <row r="167" spans="1:121" s="53" customFormat="1" ht="15.75" customHeight="1">
      <c r="A167" s="16">
        <v>166</v>
      </c>
      <c r="B167" s="17">
        <v>43550</v>
      </c>
      <c r="C167" s="15" t="s">
        <v>2525</v>
      </c>
      <c r="D167" s="16" t="s">
        <v>2518</v>
      </c>
      <c r="E167" s="16" t="s">
        <v>37</v>
      </c>
      <c r="F167" s="18" t="s">
        <v>2526</v>
      </c>
      <c r="G167" s="16" t="s">
        <v>493</v>
      </c>
      <c r="H167" s="20" t="s">
        <v>2527</v>
      </c>
      <c r="I167" s="20" t="s">
        <v>493</v>
      </c>
      <c r="J167" s="20" t="s">
        <v>362</v>
      </c>
      <c r="K167" s="20" t="s">
        <v>362</v>
      </c>
      <c r="L167" s="20" t="s">
        <v>2528</v>
      </c>
      <c r="M167" s="20" t="s">
        <v>2529</v>
      </c>
      <c r="N167" s="20" t="s">
        <v>2530</v>
      </c>
      <c r="O167" s="20" t="s">
        <v>55</v>
      </c>
      <c r="P167" s="20" t="s">
        <v>42</v>
      </c>
      <c r="Q167" s="20" t="s">
        <v>42</v>
      </c>
      <c r="R167" s="20">
        <v>1</v>
      </c>
      <c r="S167" s="20" t="s">
        <v>847</v>
      </c>
      <c r="T167" s="20" t="s">
        <v>2490</v>
      </c>
      <c r="U167" s="20" t="s">
        <v>2524</v>
      </c>
      <c r="V167" s="20" t="s">
        <v>847</v>
      </c>
      <c r="W167" s="20" t="s">
        <v>1035</v>
      </c>
      <c r="X167" s="20" t="s">
        <v>847</v>
      </c>
      <c r="Y167" s="20" t="s">
        <v>847</v>
      </c>
      <c r="Z167" s="20" t="s">
        <v>847</v>
      </c>
      <c r="AA167" s="20" t="s">
        <v>847</v>
      </c>
      <c r="AB167" s="20" t="s">
        <v>847</v>
      </c>
      <c r="AC167" s="20" t="s">
        <v>847</v>
      </c>
      <c r="AD167" s="20"/>
      <c r="AE167" s="97"/>
      <c r="AF167" s="6"/>
      <c r="AG167" s="6"/>
      <c r="AH167" s="6"/>
      <c r="AI167" s="6"/>
      <c r="AJ167" s="6"/>
      <c r="AK167" s="6"/>
      <c r="AL167" s="6"/>
      <c r="AM167" s="6"/>
      <c r="AN167" s="6"/>
      <c r="AO167" s="6"/>
      <c r="AP167" s="6"/>
      <c r="AQ167" s="6"/>
      <c r="AR167" s="6"/>
      <c r="AS167" s="6"/>
      <c r="AT167" s="6"/>
      <c r="AU167" s="6"/>
      <c r="AV167" s="6"/>
      <c r="AW167" s="6"/>
      <c r="AX167" s="6"/>
      <c r="AY167" s="6"/>
      <c r="AZ167" s="6"/>
      <c r="BA167" s="6"/>
      <c r="BB167" s="6"/>
      <c r="BC167" s="6"/>
      <c r="BD167" s="6"/>
      <c r="BE167" s="6"/>
      <c r="BF167" s="6"/>
      <c r="BG167" s="6"/>
      <c r="BH167" s="6"/>
      <c r="BI167" s="6"/>
      <c r="BJ167" s="6"/>
      <c r="BK167" s="6"/>
      <c r="BL167" s="6"/>
      <c r="BM167" s="6"/>
      <c r="BN167" s="6"/>
      <c r="BO167" s="6"/>
      <c r="BP167" s="6"/>
      <c r="BQ167" s="6"/>
      <c r="BR167" s="6"/>
      <c r="BS167" s="6"/>
      <c r="BT167" s="6"/>
      <c r="BU167" s="6"/>
      <c r="BV167" s="6"/>
      <c r="BW167" s="6"/>
      <c r="BX167" s="6"/>
      <c r="BY167" s="6"/>
      <c r="BZ167" s="6"/>
      <c r="CA167" s="6"/>
      <c r="CB167" s="6"/>
      <c r="CC167" s="6"/>
      <c r="CD167" s="6"/>
      <c r="CE167" s="6"/>
      <c r="CF167" s="6"/>
      <c r="CG167" s="6"/>
      <c r="CH167" s="6"/>
      <c r="CI167" s="6"/>
      <c r="CJ167" s="6"/>
      <c r="CK167" s="6"/>
      <c r="CL167" s="6"/>
      <c r="CM167" s="6"/>
      <c r="CN167" s="6"/>
      <c r="CO167" s="6"/>
      <c r="CP167" s="6"/>
      <c r="CQ167" s="6"/>
      <c r="CR167" s="6"/>
      <c r="CS167" s="6"/>
      <c r="CT167" s="6"/>
      <c r="CU167" s="6"/>
      <c r="CV167" s="6"/>
      <c r="CW167" s="6"/>
      <c r="CX167" s="6"/>
      <c r="CY167" s="6"/>
      <c r="CZ167" s="6"/>
      <c r="DA167" s="6"/>
      <c r="DB167" s="6"/>
      <c r="DC167" s="6"/>
      <c r="DD167" s="6"/>
      <c r="DE167" s="6"/>
      <c r="DF167" s="6"/>
      <c r="DG167" s="6"/>
      <c r="DH167" s="6"/>
      <c r="DI167" s="6"/>
      <c r="DJ167" s="6"/>
      <c r="DK167" s="6"/>
      <c r="DL167" s="6"/>
      <c r="DM167" s="6"/>
      <c r="DN167" s="6"/>
      <c r="DO167" s="6"/>
      <c r="DP167" s="6"/>
      <c r="DQ167" s="6"/>
    </row>
    <row r="168" spans="1:121" s="53" customFormat="1" ht="15.75" customHeight="1">
      <c r="A168" s="16">
        <v>167</v>
      </c>
      <c r="B168" s="211">
        <v>43795</v>
      </c>
      <c r="C168" s="15" t="s">
        <v>2532</v>
      </c>
      <c r="D168" s="16" t="s">
        <v>42</v>
      </c>
      <c r="E168" s="16" t="s">
        <v>37</v>
      </c>
      <c r="F168" s="18" t="s">
        <v>2533</v>
      </c>
      <c r="G168" s="16" t="s">
        <v>2534</v>
      </c>
      <c r="H168" s="20" t="s">
        <v>2535</v>
      </c>
      <c r="I168" s="20" t="s">
        <v>37</v>
      </c>
      <c r="J168" s="20" t="s">
        <v>2536</v>
      </c>
      <c r="K168" s="20" t="s">
        <v>237</v>
      </c>
      <c r="L168" s="20" t="s">
        <v>2537</v>
      </c>
      <c r="M168" s="20" t="s">
        <v>2538</v>
      </c>
      <c r="N168" s="20" t="s">
        <v>2539</v>
      </c>
      <c r="O168" s="20" t="s">
        <v>55</v>
      </c>
      <c r="P168" s="20" t="s">
        <v>2540</v>
      </c>
      <c r="Q168" s="20" t="s">
        <v>2541</v>
      </c>
      <c r="R168" s="20">
        <v>21</v>
      </c>
      <c r="S168" s="20" t="s">
        <v>2542</v>
      </c>
      <c r="T168" s="20" t="s">
        <v>42</v>
      </c>
      <c r="U168" s="20" t="s">
        <v>1079</v>
      </c>
      <c r="V168" s="20" t="s">
        <v>2543</v>
      </c>
      <c r="W168" s="20" t="s">
        <v>1035</v>
      </c>
      <c r="X168" s="20" t="s">
        <v>37</v>
      </c>
      <c r="Y168" s="20" t="s">
        <v>37</v>
      </c>
      <c r="Z168" s="20" t="s">
        <v>55</v>
      </c>
      <c r="AA168" s="20" t="s">
        <v>847</v>
      </c>
      <c r="AB168" s="20" t="s">
        <v>847</v>
      </c>
      <c r="AC168" s="20" t="s">
        <v>847</v>
      </c>
      <c r="AD168" s="20" t="s">
        <v>2544</v>
      </c>
      <c r="AE168" s="97"/>
      <c r="AF168" s="6"/>
      <c r="AG168" s="6"/>
      <c r="AH168" s="6"/>
      <c r="AI168" s="6"/>
      <c r="AJ168" s="6"/>
      <c r="AK168" s="6"/>
      <c r="AL168" s="6"/>
      <c r="AM168" s="6"/>
      <c r="AN168" s="6"/>
      <c r="AO168" s="6"/>
      <c r="AP168" s="6"/>
      <c r="AQ168" s="6"/>
      <c r="AR168" s="6"/>
      <c r="AS168" s="6"/>
      <c r="AT168" s="6"/>
      <c r="AU168" s="6"/>
      <c r="AV168" s="6"/>
      <c r="AW168" s="6"/>
      <c r="AX168" s="6"/>
      <c r="AY168" s="6"/>
      <c r="AZ168" s="6"/>
      <c r="BA168" s="6"/>
      <c r="BB168" s="6"/>
      <c r="BC168" s="6"/>
      <c r="BD168" s="6"/>
      <c r="BE168" s="6"/>
      <c r="BF168" s="6"/>
      <c r="BG168" s="6"/>
      <c r="BH168" s="6"/>
      <c r="BI168" s="6"/>
      <c r="BJ168" s="6"/>
      <c r="BK168" s="6"/>
      <c r="BL168" s="6"/>
      <c r="BM168" s="6"/>
      <c r="BN168" s="6"/>
      <c r="BO168" s="6"/>
      <c r="BP168" s="6"/>
      <c r="BQ168" s="6"/>
      <c r="BR168" s="6"/>
      <c r="BS168" s="6"/>
      <c r="BT168" s="6"/>
      <c r="BU168" s="6"/>
      <c r="BV168" s="6"/>
      <c r="BW168" s="6"/>
      <c r="BX168" s="6"/>
      <c r="BY168" s="6"/>
      <c r="BZ168" s="6"/>
      <c r="CA168" s="6"/>
      <c r="CB168" s="6"/>
      <c r="CC168" s="6"/>
      <c r="CD168" s="6"/>
      <c r="CE168" s="6"/>
      <c r="CF168" s="6"/>
      <c r="CG168" s="6"/>
      <c r="CH168" s="6"/>
      <c r="CI168" s="6"/>
      <c r="CJ168" s="6"/>
      <c r="CK168" s="6"/>
      <c r="CL168" s="6"/>
      <c r="CM168" s="6"/>
      <c r="CN168" s="6"/>
      <c r="CO168" s="6"/>
      <c r="CP168" s="6"/>
      <c r="CQ168" s="6"/>
      <c r="CR168" s="6"/>
      <c r="CS168" s="6"/>
      <c r="CT168" s="6"/>
      <c r="CU168" s="6"/>
      <c r="CV168" s="6"/>
      <c r="CW168" s="6"/>
      <c r="CX168" s="6"/>
      <c r="CY168" s="6"/>
      <c r="CZ168" s="6"/>
      <c r="DA168" s="6"/>
      <c r="DB168" s="6"/>
      <c r="DC168" s="6"/>
      <c r="DD168" s="6"/>
      <c r="DE168" s="6"/>
      <c r="DF168" s="6"/>
      <c r="DG168" s="6"/>
      <c r="DH168" s="6"/>
      <c r="DI168" s="6"/>
      <c r="DJ168" s="6"/>
      <c r="DK168" s="6"/>
      <c r="DL168" s="6"/>
      <c r="DM168" s="6"/>
      <c r="DN168" s="6"/>
      <c r="DO168" s="6"/>
      <c r="DP168" s="6"/>
      <c r="DQ168" s="6"/>
    </row>
    <row r="169" spans="1:121" s="53" customFormat="1" ht="15.75" customHeight="1">
      <c r="A169" s="16">
        <v>168</v>
      </c>
      <c r="B169" s="211">
        <v>43801</v>
      </c>
      <c r="C169" s="15" t="s">
        <v>2532</v>
      </c>
      <c r="D169" s="16" t="s">
        <v>42</v>
      </c>
      <c r="E169" s="16" t="s">
        <v>37</v>
      </c>
      <c r="F169" s="18" t="s">
        <v>2545</v>
      </c>
      <c r="G169" s="16" t="s">
        <v>2534</v>
      </c>
      <c r="H169" s="20" t="s">
        <v>2546</v>
      </c>
      <c r="I169" s="20" t="s">
        <v>37</v>
      </c>
      <c r="J169" s="20" t="s">
        <v>2547</v>
      </c>
      <c r="K169" s="20" t="s">
        <v>237</v>
      </c>
      <c r="L169" s="20" t="s">
        <v>2548</v>
      </c>
      <c r="M169" s="20" t="s">
        <v>2549</v>
      </c>
      <c r="N169" s="20" t="s">
        <v>2550</v>
      </c>
      <c r="O169" s="20" t="s">
        <v>55</v>
      </c>
      <c r="P169" s="20" t="s">
        <v>195</v>
      </c>
      <c r="Q169" s="20" t="s">
        <v>2541</v>
      </c>
      <c r="R169" s="20">
        <v>3</v>
      </c>
      <c r="S169" s="20" t="s">
        <v>2474</v>
      </c>
      <c r="T169" s="20" t="s">
        <v>2482</v>
      </c>
      <c r="U169" s="20" t="s">
        <v>1079</v>
      </c>
      <c r="V169" s="20" t="s">
        <v>2547</v>
      </c>
      <c r="W169" s="20" t="s">
        <v>1035</v>
      </c>
      <c r="X169" s="20" t="s">
        <v>37</v>
      </c>
      <c r="Y169" s="20" t="s">
        <v>37</v>
      </c>
      <c r="Z169" s="20" t="s">
        <v>55</v>
      </c>
      <c r="AA169" s="20" t="s">
        <v>847</v>
      </c>
      <c r="AB169" s="20" t="s">
        <v>847</v>
      </c>
      <c r="AC169" s="20" t="s">
        <v>847</v>
      </c>
      <c r="AD169" s="20" t="s">
        <v>2544</v>
      </c>
      <c r="AE169" s="97"/>
      <c r="AF169" s="6"/>
      <c r="AG169" s="6"/>
      <c r="AH169" s="6"/>
      <c r="AI169" s="6"/>
      <c r="AJ169" s="6"/>
      <c r="AK169" s="6"/>
      <c r="AL169" s="6"/>
      <c r="AM169" s="6"/>
      <c r="AN169" s="6"/>
      <c r="AO169" s="6"/>
      <c r="AP169" s="6"/>
      <c r="AQ169" s="6"/>
      <c r="AR169" s="6"/>
      <c r="AS169" s="6"/>
      <c r="AT169" s="6"/>
      <c r="AU169" s="6"/>
      <c r="AV169" s="6"/>
      <c r="AW169" s="6"/>
      <c r="AX169" s="6"/>
      <c r="AY169" s="6"/>
      <c r="AZ169" s="6"/>
      <c r="BA169" s="6"/>
      <c r="BB169" s="6"/>
      <c r="BC169" s="6"/>
      <c r="BD169" s="6"/>
      <c r="BE169" s="6"/>
      <c r="BF169" s="6"/>
      <c r="BG169" s="6"/>
      <c r="BH169" s="6"/>
      <c r="BI169" s="6"/>
      <c r="BJ169" s="6"/>
      <c r="BK169" s="6"/>
      <c r="BL169" s="6"/>
      <c r="BM169" s="6"/>
      <c r="BN169" s="6"/>
      <c r="BO169" s="6"/>
      <c r="BP169" s="6"/>
      <c r="BQ169" s="6"/>
      <c r="BR169" s="6"/>
      <c r="BS169" s="6"/>
      <c r="BT169" s="6"/>
      <c r="BU169" s="6"/>
      <c r="BV169" s="6"/>
      <c r="BW169" s="6"/>
      <c r="BX169" s="6"/>
      <c r="BY169" s="6"/>
      <c r="BZ169" s="6"/>
      <c r="CA169" s="6"/>
      <c r="CB169" s="6"/>
      <c r="CC169" s="6"/>
      <c r="CD169" s="6"/>
      <c r="CE169" s="6"/>
      <c r="CF169" s="6"/>
      <c r="CG169" s="6"/>
      <c r="CH169" s="6"/>
      <c r="CI169" s="6"/>
      <c r="CJ169" s="6"/>
      <c r="CK169" s="6"/>
      <c r="CL169" s="6"/>
      <c r="CM169" s="6"/>
      <c r="CN169" s="6"/>
      <c r="CO169" s="6"/>
      <c r="CP169" s="6"/>
      <c r="CQ169" s="6"/>
      <c r="CR169" s="6"/>
      <c r="CS169" s="6"/>
      <c r="CT169" s="6"/>
      <c r="CU169" s="6"/>
      <c r="CV169" s="6"/>
      <c r="CW169" s="6"/>
      <c r="CX169" s="6"/>
      <c r="CY169" s="6"/>
      <c r="CZ169" s="6"/>
      <c r="DA169" s="6"/>
      <c r="DB169" s="6"/>
      <c r="DC169" s="6"/>
      <c r="DD169" s="6"/>
      <c r="DE169" s="6"/>
      <c r="DF169" s="6"/>
      <c r="DG169" s="6"/>
      <c r="DH169" s="6"/>
      <c r="DI169" s="6"/>
      <c r="DJ169" s="6"/>
      <c r="DK169" s="6"/>
      <c r="DL169" s="6"/>
      <c r="DM169" s="6"/>
      <c r="DN169" s="6"/>
      <c r="DO169" s="6"/>
      <c r="DP169" s="6"/>
      <c r="DQ169" s="6"/>
    </row>
    <row r="170" spans="1:121" s="53" customFormat="1" ht="15.75" customHeight="1">
      <c r="A170" s="16">
        <v>169</v>
      </c>
      <c r="B170" s="17">
        <v>43673</v>
      </c>
      <c r="C170" s="15" t="s">
        <v>2422</v>
      </c>
      <c r="D170" s="16" t="s">
        <v>45</v>
      </c>
      <c r="E170" s="16" t="s">
        <v>37</v>
      </c>
      <c r="F170" s="18" t="s">
        <v>2551</v>
      </c>
      <c r="G170" s="16" t="s">
        <v>818</v>
      </c>
      <c r="H170" s="20" t="s">
        <v>2552</v>
      </c>
      <c r="I170" s="20" t="s">
        <v>2553</v>
      </c>
      <c r="J170" s="20" t="s">
        <v>237</v>
      </c>
      <c r="K170" s="20" t="s">
        <v>237</v>
      </c>
      <c r="L170" s="20" t="s">
        <v>2554</v>
      </c>
      <c r="M170" s="20" t="s">
        <v>2555</v>
      </c>
      <c r="N170" s="20" t="s">
        <v>2556</v>
      </c>
      <c r="O170" s="20" t="s">
        <v>134</v>
      </c>
      <c r="P170" s="20" t="s">
        <v>2540</v>
      </c>
      <c r="Q170" s="20" t="s">
        <v>2557</v>
      </c>
      <c r="R170" s="20">
        <v>5</v>
      </c>
      <c r="S170" s="20" t="s">
        <v>2474</v>
      </c>
      <c r="T170" s="20" t="s">
        <v>2558</v>
      </c>
      <c r="U170" s="20" t="s">
        <v>2559</v>
      </c>
      <c r="V170" s="20" t="s">
        <v>237</v>
      </c>
      <c r="W170" s="20" t="s">
        <v>1035</v>
      </c>
      <c r="X170" s="20" t="s">
        <v>37</v>
      </c>
      <c r="Y170" s="20" t="s">
        <v>37</v>
      </c>
      <c r="Z170" s="20" t="s">
        <v>2492</v>
      </c>
      <c r="AA170" s="20" t="s">
        <v>2560</v>
      </c>
      <c r="AB170" s="20" t="s">
        <v>847</v>
      </c>
      <c r="AC170" s="20" t="s">
        <v>2561</v>
      </c>
      <c r="AD170" s="20"/>
      <c r="AE170" s="97"/>
      <c r="AF170" s="6"/>
      <c r="AG170" s="6"/>
      <c r="AH170" s="6"/>
      <c r="AI170" s="6"/>
      <c r="AJ170" s="6"/>
      <c r="AK170" s="6"/>
      <c r="AL170" s="6"/>
      <c r="AM170" s="6"/>
      <c r="AN170" s="6"/>
      <c r="AO170" s="6"/>
      <c r="AP170" s="6"/>
      <c r="AQ170" s="6"/>
      <c r="AR170" s="6"/>
      <c r="AS170" s="6"/>
      <c r="AT170" s="6"/>
      <c r="AU170" s="6"/>
      <c r="AV170" s="6"/>
      <c r="AW170" s="6"/>
      <c r="AX170" s="6"/>
      <c r="AY170" s="6"/>
      <c r="AZ170" s="6"/>
      <c r="BA170" s="6"/>
      <c r="BB170" s="6"/>
      <c r="BC170" s="6"/>
      <c r="BD170" s="6"/>
      <c r="BE170" s="6"/>
      <c r="BF170" s="6"/>
      <c r="BG170" s="6"/>
      <c r="BH170" s="6"/>
      <c r="BI170" s="6"/>
      <c r="BJ170" s="6"/>
      <c r="BK170" s="6"/>
      <c r="BL170" s="6"/>
      <c r="BM170" s="6"/>
      <c r="BN170" s="6"/>
      <c r="BO170" s="6"/>
      <c r="BP170" s="6"/>
      <c r="BQ170" s="6"/>
      <c r="BR170" s="6"/>
      <c r="BS170" s="6"/>
      <c r="BT170" s="6"/>
      <c r="BU170" s="6"/>
      <c r="BV170" s="6"/>
      <c r="BW170" s="6"/>
      <c r="BX170" s="6"/>
      <c r="BY170" s="6"/>
      <c r="BZ170" s="6"/>
      <c r="CA170" s="6"/>
      <c r="CB170" s="6"/>
      <c r="CC170" s="6"/>
      <c r="CD170" s="6"/>
      <c r="CE170" s="6"/>
      <c r="CF170" s="6"/>
      <c r="CG170" s="6"/>
      <c r="CH170" s="6"/>
      <c r="CI170" s="6"/>
      <c r="CJ170" s="6"/>
      <c r="CK170" s="6"/>
      <c r="CL170" s="6"/>
      <c r="CM170" s="6"/>
      <c r="CN170" s="6"/>
      <c r="CO170" s="6"/>
      <c r="CP170" s="6"/>
      <c r="CQ170" s="6"/>
      <c r="CR170" s="6"/>
      <c r="CS170" s="6"/>
      <c r="CT170" s="6"/>
      <c r="CU170" s="6"/>
      <c r="CV170" s="6"/>
      <c r="CW170" s="6"/>
      <c r="CX170" s="6"/>
      <c r="CY170" s="6"/>
      <c r="CZ170" s="6"/>
      <c r="DA170" s="6"/>
      <c r="DB170" s="6"/>
      <c r="DC170" s="6"/>
      <c r="DD170" s="6"/>
      <c r="DE170" s="6"/>
      <c r="DF170" s="6"/>
      <c r="DG170" s="6"/>
      <c r="DH170" s="6"/>
      <c r="DI170" s="6"/>
      <c r="DJ170" s="6"/>
      <c r="DK170" s="6"/>
      <c r="DL170" s="6"/>
      <c r="DM170" s="6"/>
      <c r="DN170" s="6"/>
      <c r="DO170" s="6"/>
      <c r="DP170" s="6"/>
      <c r="DQ170" s="6"/>
    </row>
    <row r="171" spans="1:121" s="53" customFormat="1" ht="15.75" customHeight="1">
      <c r="A171" s="16">
        <v>170</v>
      </c>
      <c r="B171" s="124">
        <v>43811</v>
      </c>
      <c r="C171" s="75" t="s">
        <v>2565</v>
      </c>
      <c r="D171" s="20" t="s">
        <v>45</v>
      </c>
      <c r="E171" s="20" t="s">
        <v>37</v>
      </c>
      <c r="F171" s="125" t="s">
        <v>2566</v>
      </c>
      <c r="G171" s="20" t="s">
        <v>2567</v>
      </c>
      <c r="H171" s="20" t="s">
        <v>2568</v>
      </c>
      <c r="I171" s="20"/>
      <c r="J171" s="20" t="s">
        <v>2567</v>
      </c>
      <c r="K171" s="20" t="s">
        <v>77</v>
      </c>
      <c r="L171" s="20" t="s">
        <v>2569</v>
      </c>
      <c r="M171" s="20" t="s">
        <v>2570</v>
      </c>
      <c r="N171" s="20" t="s">
        <v>2571</v>
      </c>
      <c r="O171" s="20" t="s">
        <v>175</v>
      </c>
      <c r="P171" s="20" t="s">
        <v>2572</v>
      </c>
      <c r="Q171" s="20" t="s">
        <v>2573</v>
      </c>
      <c r="R171" s="20">
        <v>24</v>
      </c>
      <c r="S171" s="20">
        <v>25</v>
      </c>
      <c r="T171" s="20" t="s">
        <v>2574</v>
      </c>
      <c r="U171" s="20" t="s">
        <v>2575</v>
      </c>
      <c r="V171" s="20" t="s">
        <v>533</v>
      </c>
      <c r="W171" s="20" t="s">
        <v>151</v>
      </c>
      <c r="X171" s="20" t="s">
        <v>2576</v>
      </c>
      <c r="Y171" s="20"/>
      <c r="Z171" s="20"/>
      <c r="AA171" s="20"/>
      <c r="AB171" s="20"/>
      <c r="AC171" s="20"/>
      <c r="AD171" s="20"/>
      <c r="AE171" s="97"/>
      <c r="AF171" s="6"/>
      <c r="AG171" s="6"/>
      <c r="AH171" s="6"/>
      <c r="AI171" s="6"/>
      <c r="AJ171" s="6"/>
      <c r="AK171" s="6"/>
      <c r="AL171" s="6"/>
      <c r="AM171" s="6"/>
      <c r="AN171" s="6"/>
      <c r="AO171" s="6"/>
      <c r="AP171" s="6"/>
      <c r="AQ171" s="6"/>
      <c r="AR171" s="6"/>
      <c r="AS171" s="6"/>
      <c r="AT171" s="6"/>
      <c r="AU171" s="6"/>
      <c r="AV171" s="6"/>
      <c r="AW171" s="6"/>
      <c r="AX171" s="6"/>
      <c r="AY171" s="6"/>
      <c r="AZ171" s="6"/>
      <c r="BA171" s="6"/>
      <c r="BB171" s="6"/>
      <c r="BC171" s="6"/>
      <c r="BD171" s="6"/>
      <c r="BE171" s="6"/>
      <c r="BF171" s="6"/>
      <c r="BG171" s="6"/>
      <c r="BH171" s="6"/>
      <c r="BI171" s="6"/>
      <c r="BJ171" s="6"/>
      <c r="BK171" s="6"/>
      <c r="BL171" s="6"/>
      <c r="BM171" s="6"/>
      <c r="BN171" s="6"/>
      <c r="BO171" s="6"/>
      <c r="BP171" s="6"/>
      <c r="BQ171" s="6"/>
      <c r="BR171" s="6"/>
      <c r="BS171" s="6"/>
      <c r="BT171" s="6"/>
      <c r="BU171" s="6"/>
      <c r="BV171" s="6"/>
      <c r="BW171" s="6"/>
      <c r="BX171" s="6"/>
      <c r="BY171" s="6"/>
      <c r="BZ171" s="6"/>
      <c r="CA171" s="6"/>
      <c r="CB171" s="6"/>
      <c r="CC171" s="6"/>
      <c r="CD171" s="6"/>
      <c r="CE171" s="6"/>
      <c r="CF171" s="6"/>
      <c r="CG171" s="6"/>
      <c r="CH171" s="6"/>
      <c r="CI171" s="6"/>
      <c r="CJ171" s="6"/>
      <c r="CK171" s="6"/>
      <c r="CL171" s="6"/>
      <c r="CM171" s="6"/>
      <c r="CN171" s="6"/>
      <c r="CO171" s="6"/>
      <c r="CP171" s="6"/>
      <c r="CQ171" s="6"/>
      <c r="CR171" s="6"/>
      <c r="CS171" s="6"/>
      <c r="CT171" s="6"/>
      <c r="CU171" s="6"/>
      <c r="CV171" s="6"/>
      <c r="CW171" s="6"/>
      <c r="CX171" s="6"/>
      <c r="CY171" s="6"/>
      <c r="CZ171" s="6"/>
      <c r="DA171" s="6"/>
      <c r="DB171" s="6"/>
      <c r="DC171" s="6"/>
      <c r="DD171" s="6"/>
      <c r="DE171" s="6"/>
      <c r="DF171" s="6"/>
      <c r="DG171" s="6"/>
      <c r="DH171" s="6"/>
      <c r="DI171" s="6"/>
      <c r="DJ171" s="6"/>
      <c r="DK171" s="6"/>
      <c r="DL171" s="6"/>
      <c r="DM171" s="6"/>
      <c r="DN171" s="6"/>
      <c r="DO171" s="6"/>
      <c r="DP171" s="6"/>
      <c r="DQ171" s="6"/>
    </row>
    <row r="172" spans="1:121" s="53" customFormat="1" ht="15.75" customHeight="1">
      <c r="A172" s="16">
        <v>171</v>
      </c>
      <c r="B172" s="17">
        <v>43968</v>
      </c>
      <c r="C172" s="15" t="s">
        <v>2580</v>
      </c>
      <c r="D172" s="16" t="s">
        <v>2581</v>
      </c>
      <c r="E172" s="16" t="s">
        <v>59</v>
      </c>
      <c r="F172" s="18" t="s">
        <v>2582</v>
      </c>
      <c r="G172" s="16" t="s">
        <v>2583</v>
      </c>
      <c r="H172" s="20" t="s">
        <v>2584</v>
      </c>
      <c r="I172" s="20" t="s">
        <v>37</v>
      </c>
      <c r="J172" s="20" t="s">
        <v>51</v>
      </c>
      <c r="K172" s="20" t="s">
        <v>51</v>
      </c>
      <c r="L172" s="20" t="s">
        <v>2585</v>
      </c>
      <c r="M172" s="20" t="s">
        <v>2586</v>
      </c>
      <c r="N172" s="20" t="s">
        <v>2587</v>
      </c>
      <c r="O172" s="20" t="s">
        <v>134</v>
      </c>
      <c r="P172" s="20" t="s">
        <v>2588</v>
      </c>
      <c r="Q172" s="20" t="s">
        <v>81</v>
      </c>
      <c r="R172" s="20">
        <v>1</v>
      </c>
      <c r="S172" s="20" t="s">
        <v>42</v>
      </c>
      <c r="T172" s="20" t="s">
        <v>59</v>
      </c>
      <c r="U172" s="20" t="s">
        <v>2589</v>
      </c>
      <c r="V172" s="20" t="s">
        <v>51</v>
      </c>
      <c r="W172" s="20" t="s">
        <v>2590</v>
      </c>
      <c r="X172" s="20"/>
      <c r="Y172" s="20"/>
      <c r="Z172" s="20" t="s">
        <v>2591</v>
      </c>
      <c r="AA172" s="20"/>
      <c r="AB172" s="20"/>
      <c r="AC172" s="20"/>
      <c r="AD172" s="20" t="s">
        <v>2592</v>
      </c>
      <c r="AE172" s="97"/>
      <c r="AF172" s="6"/>
      <c r="AG172" s="6"/>
      <c r="AH172" s="6"/>
      <c r="AI172" s="6"/>
      <c r="AJ172" s="6"/>
      <c r="AK172" s="6"/>
      <c r="AL172" s="6"/>
      <c r="AM172" s="6"/>
      <c r="AN172" s="6"/>
      <c r="AO172" s="6"/>
      <c r="AP172" s="6"/>
      <c r="AQ172" s="6"/>
      <c r="AR172" s="6"/>
      <c r="AS172" s="6"/>
      <c r="AT172" s="6"/>
      <c r="AU172" s="6"/>
      <c r="AV172" s="6"/>
      <c r="AW172" s="6"/>
      <c r="AX172" s="6"/>
      <c r="AY172" s="6"/>
      <c r="AZ172" s="6"/>
      <c r="BA172" s="6"/>
      <c r="BB172" s="6"/>
      <c r="BC172" s="6"/>
      <c r="BD172" s="6"/>
      <c r="BE172" s="6"/>
      <c r="BF172" s="6"/>
      <c r="BG172" s="6"/>
      <c r="BH172" s="6"/>
      <c r="BI172" s="6"/>
      <c r="BJ172" s="6"/>
      <c r="BK172" s="6"/>
      <c r="BL172" s="6"/>
      <c r="BM172" s="6"/>
      <c r="BN172" s="6"/>
      <c r="BO172" s="6"/>
      <c r="BP172" s="6"/>
      <c r="BQ172" s="6"/>
      <c r="BR172" s="6"/>
      <c r="BS172" s="6"/>
      <c r="BT172" s="6"/>
      <c r="BU172" s="6"/>
      <c r="BV172" s="6"/>
      <c r="BW172" s="6"/>
      <c r="BX172" s="6"/>
      <c r="BY172" s="6"/>
      <c r="BZ172" s="6"/>
      <c r="CA172" s="6"/>
      <c r="CB172" s="6"/>
      <c r="CC172" s="6"/>
      <c r="CD172" s="6"/>
      <c r="CE172" s="6"/>
      <c r="CF172" s="6"/>
      <c r="CG172" s="6"/>
      <c r="CH172" s="6"/>
      <c r="CI172" s="6"/>
      <c r="CJ172" s="6"/>
      <c r="CK172" s="6"/>
      <c r="CL172" s="6"/>
      <c r="CM172" s="6"/>
      <c r="CN172" s="6"/>
      <c r="CO172" s="6"/>
      <c r="CP172" s="6"/>
      <c r="CQ172" s="6"/>
      <c r="CR172" s="6"/>
      <c r="CS172" s="6"/>
      <c r="CT172" s="6"/>
      <c r="CU172" s="6"/>
      <c r="CV172" s="6"/>
      <c r="CW172" s="6"/>
      <c r="CX172" s="6"/>
      <c r="CY172" s="6"/>
      <c r="CZ172" s="6"/>
      <c r="DA172" s="6"/>
      <c r="DB172" s="6"/>
      <c r="DC172" s="6"/>
      <c r="DD172" s="6"/>
      <c r="DE172" s="6"/>
      <c r="DF172" s="6"/>
      <c r="DG172" s="6"/>
      <c r="DH172" s="6"/>
      <c r="DI172" s="6"/>
      <c r="DJ172" s="6"/>
      <c r="DK172" s="6"/>
      <c r="DL172" s="6"/>
      <c r="DM172" s="6"/>
      <c r="DN172" s="6"/>
      <c r="DO172" s="6"/>
      <c r="DP172" s="6"/>
      <c r="DQ172" s="6"/>
    </row>
    <row r="173" spans="1:121" s="53" customFormat="1" ht="15.75" customHeight="1">
      <c r="A173" s="16">
        <v>172</v>
      </c>
      <c r="B173" s="17">
        <v>43728</v>
      </c>
      <c r="C173" s="15" t="s">
        <v>2593</v>
      </c>
      <c r="D173" s="16" t="s">
        <v>2594</v>
      </c>
      <c r="E173" s="16" t="s">
        <v>2595</v>
      </c>
      <c r="F173" s="18" t="s">
        <v>2596</v>
      </c>
      <c r="G173" s="16" t="s">
        <v>42</v>
      </c>
      <c r="H173" s="20"/>
      <c r="I173" s="20"/>
      <c r="J173" s="20" t="s">
        <v>51</v>
      </c>
      <c r="K173" s="20" t="s">
        <v>51</v>
      </c>
      <c r="L173" s="20"/>
      <c r="M173" s="20" t="s">
        <v>2597</v>
      </c>
      <c r="N173" s="20" t="s">
        <v>2598</v>
      </c>
      <c r="O173" s="20" t="s">
        <v>175</v>
      </c>
      <c r="P173" s="20" t="s">
        <v>2599</v>
      </c>
      <c r="Q173" s="20" t="s">
        <v>81</v>
      </c>
      <c r="R173" s="20">
        <v>1</v>
      </c>
      <c r="S173" s="20" t="s">
        <v>42</v>
      </c>
      <c r="T173" s="20" t="s">
        <v>145</v>
      </c>
      <c r="U173" s="20" t="s">
        <v>2600</v>
      </c>
      <c r="V173" s="20" t="s">
        <v>2601</v>
      </c>
      <c r="W173" s="20" t="s">
        <v>2590</v>
      </c>
      <c r="X173" s="20"/>
      <c r="Y173" s="20"/>
      <c r="Z173" s="20"/>
      <c r="AA173" s="20"/>
      <c r="AB173" s="20"/>
      <c r="AC173" s="20"/>
      <c r="AD173" s="20" t="s">
        <v>2602</v>
      </c>
      <c r="AE173" s="97"/>
      <c r="AF173" s="6"/>
      <c r="AG173" s="6"/>
      <c r="AH173" s="6"/>
      <c r="AI173" s="6"/>
      <c r="AJ173" s="6"/>
      <c r="AK173" s="6"/>
      <c r="AL173" s="6"/>
      <c r="AM173" s="6"/>
      <c r="AN173" s="6"/>
      <c r="AO173" s="6"/>
      <c r="AP173" s="6"/>
      <c r="AQ173" s="6"/>
      <c r="AR173" s="6"/>
      <c r="AS173" s="6"/>
      <c r="AT173" s="6"/>
      <c r="AU173" s="6"/>
      <c r="AV173" s="6"/>
      <c r="AW173" s="6"/>
      <c r="AX173" s="6"/>
      <c r="AY173" s="6"/>
      <c r="AZ173" s="6"/>
      <c r="BA173" s="6"/>
      <c r="BB173" s="6"/>
      <c r="BC173" s="6"/>
      <c r="BD173" s="6"/>
      <c r="BE173" s="6"/>
      <c r="BF173" s="6"/>
      <c r="BG173" s="6"/>
      <c r="BH173" s="6"/>
      <c r="BI173" s="6"/>
      <c r="BJ173" s="6"/>
      <c r="BK173" s="6"/>
      <c r="BL173" s="6"/>
      <c r="BM173" s="6"/>
      <c r="BN173" s="6"/>
      <c r="BO173" s="6"/>
      <c r="BP173" s="6"/>
      <c r="BQ173" s="6"/>
      <c r="BR173" s="6"/>
      <c r="BS173" s="6"/>
      <c r="BT173" s="6"/>
      <c r="BU173" s="6"/>
      <c r="BV173" s="6"/>
      <c r="BW173" s="6"/>
      <c r="BX173" s="6"/>
      <c r="BY173" s="6"/>
      <c r="BZ173" s="6"/>
      <c r="CA173" s="6"/>
      <c r="CB173" s="6"/>
      <c r="CC173" s="6"/>
      <c r="CD173" s="6"/>
      <c r="CE173" s="6"/>
      <c r="CF173" s="6"/>
      <c r="CG173" s="6"/>
      <c r="CH173" s="6"/>
      <c r="CI173" s="6"/>
      <c r="CJ173" s="6"/>
      <c r="CK173" s="6"/>
      <c r="CL173" s="6"/>
      <c r="CM173" s="6"/>
      <c r="CN173" s="6"/>
      <c r="CO173" s="6"/>
      <c r="CP173" s="6"/>
      <c r="CQ173" s="6"/>
      <c r="CR173" s="6"/>
      <c r="CS173" s="6"/>
      <c r="CT173" s="6"/>
      <c r="CU173" s="6"/>
      <c r="CV173" s="6"/>
      <c r="CW173" s="6"/>
      <c r="CX173" s="6"/>
      <c r="CY173" s="6"/>
      <c r="CZ173" s="6"/>
      <c r="DA173" s="6"/>
      <c r="DB173" s="6"/>
      <c r="DC173" s="6"/>
      <c r="DD173" s="6"/>
      <c r="DE173" s="6"/>
      <c r="DF173" s="6"/>
      <c r="DG173" s="6"/>
      <c r="DH173" s="6"/>
      <c r="DI173" s="6"/>
      <c r="DJ173" s="6"/>
      <c r="DK173" s="6"/>
      <c r="DL173" s="6"/>
      <c r="DM173" s="6"/>
      <c r="DN173" s="6"/>
      <c r="DO173" s="6"/>
      <c r="DP173" s="6"/>
      <c r="DQ173" s="6"/>
    </row>
    <row r="174" spans="1:121" s="53" customFormat="1" ht="15.75" customHeight="1">
      <c r="A174" s="16">
        <v>173</v>
      </c>
      <c r="B174" s="17">
        <v>43363</v>
      </c>
      <c r="C174" s="15" t="s">
        <v>2610</v>
      </c>
      <c r="D174" s="16" t="s">
        <v>37</v>
      </c>
      <c r="E174" s="16" t="s">
        <v>37</v>
      </c>
      <c r="F174" s="18" t="s">
        <v>2611</v>
      </c>
      <c r="G174" s="16"/>
      <c r="H174" s="212" t="s">
        <v>2612</v>
      </c>
      <c r="I174" s="20" t="s">
        <v>37</v>
      </c>
      <c r="J174" s="20" t="s">
        <v>780</v>
      </c>
      <c r="K174" s="20" t="s">
        <v>610</v>
      </c>
      <c r="L174" s="20" t="s">
        <v>2613</v>
      </c>
      <c r="M174" s="20" t="s">
        <v>2614</v>
      </c>
      <c r="N174" s="20" t="s">
        <v>2615</v>
      </c>
      <c r="O174" s="20"/>
      <c r="P174" s="20" t="s">
        <v>2616</v>
      </c>
      <c r="Q174" s="20" t="s">
        <v>2617</v>
      </c>
      <c r="R174" s="20">
        <v>1</v>
      </c>
      <c r="S174" s="20" t="s">
        <v>37</v>
      </c>
      <c r="T174" s="20" t="s">
        <v>59</v>
      </c>
      <c r="U174" s="20" t="s">
        <v>616</v>
      </c>
      <c r="V174" s="20" t="s">
        <v>37</v>
      </c>
      <c r="W174" s="20" t="s">
        <v>2618</v>
      </c>
      <c r="X174" s="20"/>
      <c r="Y174" s="20"/>
      <c r="Z174" s="20" t="s">
        <v>2419</v>
      </c>
      <c r="AA174" s="20"/>
      <c r="AB174" s="20"/>
      <c r="AC174" s="20"/>
      <c r="AD174" s="20"/>
      <c r="AE174" s="97"/>
      <c r="AF174" s="6"/>
      <c r="AG174" s="6"/>
      <c r="AH174" s="6"/>
      <c r="AI174" s="6"/>
      <c r="AJ174" s="6"/>
      <c r="AK174" s="6"/>
      <c r="AL174" s="6"/>
      <c r="AM174" s="6"/>
      <c r="AN174" s="6"/>
      <c r="AO174" s="6"/>
      <c r="AP174" s="6"/>
      <c r="AQ174" s="6"/>
      <c r="AR174" s="6"/>
      <c r="AS174" s="6"/>
      <c r="AT174" s="6"/>
      <c r="AU174" s="6"/>
      <c r="AV174" s="6"/>
      <c r="AW174" s="6"/>
      <c r="AX174" s="6"/>
      <c r="AY174" s="6"/>
      <c r="AZ174" s="6"/>
      <c r="BA174" s="6"/>
      <c r="BB174" s="6"/>
      <c r="BC174" s="6"/>
      <c r="BD174" s="6"/>
      <c r="BE174" s="6"/>
      <c r="BF174" s="6"/>
      <c r="BG174" s="6"/>
      <c r="BH174" s="6"/>
      <c r="BI174" s="6"/>
      <c r="BJ174" s="6"/>
      <c r="BK174" s="6"/>
      <c r="BL174" s="6"/>
      <c r="BM174" s="6"/>
      <c r="BN174" s="6"/>
      <c r="BO174" s="6"/>
      <c r="BP174" s="6"/>
      <c r="BQ174" s="6"/>
      <c r="BR174" s="6"/>
      <c r="BS174" s="6"/>
      <c r="BT174" s="6"/>
      <c r="BU174" s="6"/>
      <c r="BV174" s="6"/>
      <c r="BW174" s="6"/>
      <c r="BX174" s="6"/>
      <c r="BY174" s="6"/>
      <c r="BZ174" s="6"/>
      <c r="CA174" s="6"/>
      <c r="CB174" s="6"/>
      <c r="CC174" s="6"/>
      <c r="CD174" s="6"/>
      <c r="CE174" s="6"/>
      <c r="CF174" s="6"/>
      <c r="CG174" s="6"/>
      <c r="CH174" s="6"/>
      <c r="CI174" s="6"/>
      <c r="CJ174" s="6"/>
      <c r="CK174" s="6"/>
      <c r="CL174" s="6"/>
      <c r="CM174" s="6"/>
      <c r="CN174" s="6"/>
      <c r="CO174" s="6"/>
      <c r="CP174" s="6"/>
      <c r="CQ174" s="6"/>
      <c r="CR174" s="6"/>
      <c r="CS174" s="6"/>
      <c r="CT174" s="6"/>
      <c r="CU174" s="6"/>
      <c r="CV174" s="6"/>
      <c r="CW174" s="6"/>
      <c r="CX174" s="6"/>
      <c r="CY174" s="6"/>
      <c r="CZ174" s="6"/>
      <c r="DA174" s="6"/>
      <c r="DB174" s="6"/>
      <c r="DC174" s="6"/>
      <c r="DD174" s="6"/>
      <c r="DE174" s="6"/>
      <c r="DF174" s="6"/>
      <c r="DG174" s="6"/>
      <c r="DH174" s="6"/>
      <c r="DI174" s="6"/>
      <c r="DJ174" s="6"/>
      <c r="DK174" s="6"/>
      <c r="DL174" s="6"/>
      <c r="DM174" s="6"/>
      <c r="DN174" s="6"/>
      <c r="DO174" s="6"/>
      <c r="DP174" s="6"/>
      <c r="DQ174" s="6"/>
    </row>
    <row r="175" spans="1:121" s="58" customFormat="1" ht="15.75" customHeight="1">
      <c r="A175" s="72">
        <v>174</v>
      </c>
      <c r="B175" s="73">
        <v>43713</v>
      </c>
      <c r="C175" s="72" t="s">
        <v>2619</v>
      </c>
      <c r="D175" s="72" t="s">
        <v>2620</v>
      </c>
      <c r="E175" s="72" t="s">
        <v>145</v>
      </c>
      <c r="F175" s="74" t="s">
        <v>2621</v>
      </c>
      <c r="G175" s="72"/>
      <c r="H175" s="366" t="s">
        <v>2622</v>
      </c>
      <c r="I175" s="110"/>
      <c r="J175" s="110" t="s">
        <v>2623</v>
      </c>
      <c r="K175" s="110" t="s">
        <v>610</v>
      </c>
      <c r="L175" s="110" t="s">
        <v>2624</v>
      </c>
      <c r="M175" s="110" t="s">
        <v>2625</v>
      </c>
      <c r="N175" s="110" t="s">
        <v>2626</v>
      </c>
      <c r="O175" s="110" t="s">
        <v>150</v>
      </c>
      <c r="P175" s="110" t="s">
        <v>2627</v>
      </c>
      <c r="Q175" s="110" t="s">
        <v>2628</v>
      </c>
      <c r="R175" s="110">
        <v>10</v>
      </c>
      <c r="S175" s="110" t="s">
        <v>37</v>
      </c>
      <c r="T175" s="110" t="s">
        <v>111</v>
      </c>
      <c r="U175" s="110" t="s">
        <v>2629</v>
      </c>
      <c r="V175" s="110"/>
      <c r="W175" s="110" t="s">
        <v>617</v>
      </c>
      <c r="X175" s="110" t="s">
        <v>2630</v>
      </c>
      <c r="Y175" s="110"/>
      <c r="Z175" s="110"/>
      <c r="AA175" s="110"/>
      <c r="AB175" s="110"/>
      <c r="AC175" s="110"/>
      <c r="AD175" s="110" t="s">
        <v>2631</v>
      </c>
      <c r="AE175" s="97"/>
      <c r="AF175" s="5"/>
      <c r="AG175" s="5"/>
      <c r="AH175" s="5"/>
      <c r="AI175" s="5"/>
      <c r="AJ175" s="5"/>
      <c r="AK175" s="5"/>
      <c r="AL175" s="5"/>
      <c r="AM175" s="5"/>
      <c r="AN175" s="5"/>
      <c r="AO175" s="5"/>
      <c r="AP175" s="5"/>
      <c r="AQ175" s="5"/>
      <c r="AR175" s="5"/>
      <c r="AS175" s="5"/>
      <c r="AT175" s="5"/>
      <c r="AU175" s="5"/>
      <c r="AV175" s="5"/>
      <c r="AW175" s="5"/>
      <c r="AX175" s="5"/>
      <c r="AY175" s="5"/>
      <c r="AZ175" s="5"/>
      <c r="BA175" s="5"/>
      <c r="BB175" s="5"/>
      <c r="BC175" s="5"/>
      <c r="BD175" s="5"/>
      <c r="BE175" s="5"/>
      <c r="BF175" s="5"/>
      <c r="BG175" s="5"/>
      <c r="BH175" s="5"/>
      <c r="BI175" s="5"/>
      <c r="BJ175" s="5"/>
      <c r="BK175" s="5"/>
      <c r="BL175" s="5"/>
      <c r="BM175" s="5"/>
      <c r="BN175" s="5"/>
      <c r="BO175" s="5"/>
      <c r="BP175" s="5"/>
      <c r="BQ175" s="5"/>
      <c r="BR175" s="5"/>
      <c r="BS175" s="5"/>
      <c r="BT175" s="5"/>
      <c r="BU175" s="5"/>
      <c r="BV175" s="5"/>
      <c r="BW175" s="5"/>
      <c r="BX175" s="5"/>
      <c r="BY175" s="5"/>
      <c r="BZ175" s="5"/>
      <c r="CA175" s="5"/>
      <c r="CB175" s="5"/>
      <c r="CC175" s="5"/>
      <c r="CD175" s="5"/>
      <c r="CE175" s="5"/>
      <c r="CF175" s="5"/>
      <c r="CG175" s="5"/>
      <c r="CH175" s="5"/>
      <c r="CI175" s="5"/>
      <c r="CJ175" s="5"/>
      <c r="CK175" s="5"/>
      <c r="CL175" s="5"/>
      <c r="CM175" s="5"/>
      <c r="CN175" s="5"/>
      <c r="CO175" s="5"/>
      <c r="CP175" s="5"/>
      <c r="CQ175" s="5"/>
      <c r="CR175" s="5"/>
      <c r="CS175" s="5"/>
      <c r="CT175" s="5"/>
      <c r="CU175" s="5"/>
      <c r="CV175" s="5"/>
      <c r="CW175" s="5"/>
      <c r="CX175" s="5"/>
      <c r="CY175" s="5"/>
      <c r="CZ175" s="5"/>
      <c r="DA175" s="5"/>
      <c r="DB175" s="5"/>
      <c r="DC175" s="5"/>
      <c r="DD175" s="5"/>
      <c r="DE175" s="5"/>
      <c r="DF175" s="5"/>
      <c r="DG175" s="5"/>
      <c r="DH175" s="5"/>
      <c r="DI175" s="5"/>
      <c r="DJ175" s="5"/>
      <c r="DK175" s="5"/>
      <c r="DL175" s="5"/>
      <c r="DM175" s="5"/>
      <c r="DN175" s="5"/>
      <c r="DO175" s="5"/>
      <c r="DP175" s="5"/>
      <c r="DQ175" s="5"/>
    </row>
    <row r="176" spans="1:121" s="3" customFormat="1" ht="15.75" customHeight="1">
      <c r="A176" s="16">
        <v>175</v>
      </c>
      <c r="B176" s="17">
        <v>43847</v>
      </c>
      <c r="C176" s="105" t="s">
        <v>2632</v>
      </c>
      <c r="D176" s="103" t="s">
        <v>2633</v>
      </c>
      <c r="E176" s="103" t="s">
        <v>59</v>
      </c>
      <c r="F176" s="43" t="s">
        <v>2634</v>
      </c>
      <c r="G176" s="103"/>
      <c r="H176" s="111" t="s">
        <v>2635</v>
      </c>
      <c r="I176" s="111" t="s">
        <v>37</v>
      </c>
      <c r="J176" s="111" t="s">
        <v>2636</v>
      </c>
      <c r="K176" s="111" t="s">
        <v>610</v>
      </c>
      <c r="L176" s="111" t="s">
        <v>42</v>
      </c>
      <c r="M176" s="111" t="s">
        <v>2637</v>
      </c>
      <c r="N176" s="111" t="s">
        <v>2638</v>
      </c>
      <c r="O176" s="111" t="s">
        <v>55</v>
      </c>
      <c r="P176" s="111" t="s">
        <v>136</v>
      </c>
      <c r="Q176" s="111" t="s">
        <v>2617</v>
      </c>
      <c r="R176" s="111">
        <v>1</v>
      </c>
      <c r="S176" s="111" t="s">
        <v>37</v>
      </c>
      <c r="T176" s="111" t="s">
        <v>59</v>
      </c>
      <c r="U176" s="111" t="s">
        <v>616</v>
      </c>
      <c r="V176" s="111" t="s">
        <v>37</v>
      </c>
      <c r="W176" s="111" t="s">
        <v>2628</v>
      </c>
      <c r="X176" s="111"/>
      <c r="Y176" s="111"/>
      <c r="Z176" s="111"/>
      <c r="AA176" s="111"/>
      <c r="AB176" s="111"/>
      <c r="AC176" s="111"/>
      <c r="AD176" s="111"/>
      <c r="AE176" s="178"/>
      <c r="AF176" s="62"/>
      <c r="AG176" s="62"/>
      <c r="AH176" s="62"/>
      <c r="AI176" s="62"/>
      <c r="AJ176" s="62"/>
      <c r="AK176" s="62"/>
      <c r="AL176" s="62"/>
      <c r="AM176" s="62"/>
      <c r="AN176" s="62"/>
      <c r="AO176" s="62"/>
      <c r="AP176" s="62"/>
      <c r="AQ176" s="62"/>
      <c r="AR176" s="62"/>
      <c r="AS176" s="62"/>
      <c r="AT176" s="62"/>
      <c r="AU176" s="62"/>
      <c r="AV176" s="62"/>
      <c r="AW176" s="62"/>
      <c r="AX176" s="62"/>
      <c r="AY176" s="62"/>
      <c r="AZ176" s="62"/>
      <c r="BA176" s="62"/>
      <c r="BB176" s="62"/>
      <c r="BC176" s="62"/>
      <c r="BD176" s="62"/>
      <c r="BE176" s="62"/>
      <c r="BF176" s="62"/>
      <c r="BG176" s="62"/>
      <c r="BH176" s="62"/>
      <c r="BI176" s="62"/>
      <c r="BJ176" s="62"/>
      <c r="BK176" s="62"/>
      <c r="BL176" s="62"/>
      <c r="BM176" s="62"/>
      <c r="BN176" s="62"/>
      <c r="BO176" s="62"/>
      <c r="BP176" s="62"/>
      <c r="BQ176" s="62"/>
      <c r="BR176" s="62"/>
      <c r="BS176" s="62"/>
      <c r="BT176" s="62"/>
      <c r="BU176" s="62"/>
      <c r="BV176" s="62"/>
      <c r="BW176" s="62"/>
      <c r="BX176" s="62"/>
      <c r="BY176" s="62"/>
      <c r="BZ176" s="62"/>
      <c r="CA176" s="62"/>
      <c r="CB176" s="62"/>
      <c r="CC176" s="62"/>
      <c r="CD176" s="62"/>
      <c r="CE176" s="62"/>
      <c r="CF176" s="62"/>
      <c r="CG176" s="62"/>
      <c r="CH176" s="62"/>
      <c r="CI176" s="62"/>
      <c r="CJ176" s="62"/>
      <c r="CK176" s="62"/>
      <c r="CL176" s="62"/>
      <c r="CM176" s="62"/>
      <c r="CN176" s="62"/>
      <c r="CO176" s="62"/>
      <c r="CP176" s="62"/>
      <c r="CQ176" s="62"/>
      <c r="CR176" s="62"/>
      <c r="CS176" s="62"/>
      <c r="CT176" s="62"/>
      <c r="CU176" s="62"/>
      <c r="CV176" s="62"/>
      <c r="CW176" s="62"/>
      <c r="CX176" s="62"/>
      <c r="CY176" s="62"/>
      <c r="CZ176" s="62"/>
      <c r="DA176" s="62"/>
      <c r="DB176" s="62"/>
      <c r="DC176" s="62"/>
      <c r="DD176" s="62"/>
      <c r="DE176" s="62"/>
      <c r="DF176" s="62"/>
      <c r="DG176" s="62"/>
      <c r="DH176" s="62"/>
      <c r="DI176" s="62"/>
      <c r="DJ176" s="62"/>
      <c r="DK176" s="62"/>
      <c r="DL176" s="62"/>
      <c r="DM176" s="62"/>
      <c r="DN176" s="62"/>
      <c r="DO176" s="62"/>
      <c r="DP176" s="62"/>
      <c r="DQ176" s="62"/>
    </row>
    <row r="177" spans="1:121" s="3" customFormat="1" ht="15.75" customHeight="1">
      <c r="A177" s="16">
        <v>176</v>
      </c>
      <c r="B177" s="17">
        <v>43878</v>
      </c>
      <c r="C177" s="105" t="s">
        <v>2314</v>
      </c>
      <c r="D177" s="103" t="s">
        <v>2639</v>
      </c>
      <c r="E177" s="103" t="s">
        <v>145</v>
      </c>
      <c r="F177" s="43" t="s">
        <v>2640</v>
      </c>
      <c r="G177" s="103"/>
      <c r="H177" s="111" t="s">
        <v>2641</v>
      </c>
      <c r="I177" s="111" t="s">
        <v>2642</v>
      </c>
      <c r="J177" s="111" t="s">
        <v>2643</v>
      </c>
      <c r="K177" s="111" t="s">
        <v>610</v>
      </c>
      <c r="L177" s="111" t="s">
        <v>2644</v>
      </c>
      <c r="M177" s="111" t="s">
        <v>2645</v>
      </c>
      <c r="N177" s="111" t="s">
        <v>2646</v>
      </c>
      <c r="O177" s="111" t="s">
        <v>55</v>
      </c>
      <c r="P177" s="111" t="s">
        <v>2647</v>
      </c>
      <c r="Q177" s="111" t="s">
        <v>2617</v>
      </c>
      <c r="R177" s="111">
        <v>2</v>
      </c>
      <c r="S177" s="111" t="s">
        <v>37</v>
      </c>
      <c r="T177" s="111" t="s">
        <v>1153</v>
      </c>
      <c r="U177" s="111" t="s">
        <v>283</v>
      </c>
      <c r="V177" s="111" t="s">
        <v>2648</v>
      </c>
      <c r="W177" s="111" t="s">
        <v>2649</v>
      </c>
      <c r="X177" s="111" t="s">
        <v>2630</v>
      </c>
      <c r="Y177" s="111"/>
      <c r="Z177" s="111" t="s">
        <v>2650</v>
      </c>
      <c r="AA177" s="111" t="s">
        <v>2651</v>
      </c>
      <c r="AB177" s="111"/>
      <c r="AC177" s="111"/>
      <c r="AD177" s="111"/>
      <c r="AE177" s="178"/>
      <c r="AF177" s="62"/>
      <c r="AG177" s="62"/>
      <c r="AH177" s="62"/>
      <c r="AI177" s="62"/>
      <c r="AJ177" s="62"/>
      <c r="AK177" s="62"/>
      <c r="AL177" s="62"/>
      <c r="AM177" s="62"/>
      <c r="AN177" s="62"/>
      <c r="AO177" s="62"/>
      <c r="AP177" s="62"/>
      <c r="AQ177" s="62"/>
      <c r="AR177" s="62"/>
      <c r="AS177" s="62"/>
      <c r="AT177" s="62"/>
      <c r="AU177" s="62"/>
      <c r="AV177" s="62"/>
      <c r="AW177" s="62"/>
      <c r="AX177" s="62"/>
      <c r="AY177" s="62"/>
      <c r="AZ177" s="62"/>
      <c r="BA177" s="62"/>
      <c r="BB177" s="62"/>
      <c r="BC177" s="62"/>
      <c r="BD177" s="62"/>
      <c r="BE177" s="62"/>
      <c r="BF177" s="62"/>
      <c r="BG177" s="62"/>
      <c r="BH177" s="62"/>
      <c r="BI177" s="62"/>
      <c r="BJ177" s="62"/>
      <c r="BK177" s="62"/>
      <c r="BL177" s="62"/>
      <c r="BM177" s="62"/>
      <c r="BN177" s="62"/>
      <c r="BO177" s="62"/>
      <c r="BP177" s="62"/>
      <c r="BQ177" s="62"/>
      <c r="BR177" s="62"/>
      <c r="BS177" s="62"/>
      <c r="BT177" s="62"/>
      <c r="BU177" s="62"/>
      <c r="BV177" s="62"/>
      <c r="BW177" s="62"/>
      <c r="BX177" s="62"/>
      <c r="BY177" s="62"/>
      <c r="BZ177" s="62"/>
      <c r="CA177" s="62"/>
      <c r="CB177" s="62"/>
      <c r="CC177" s="62"/>
      <c r="CD177" s="62"/>
      <c r="CE177" s="62"/>
      <c r="CF177" s="62"/>
      <c r="CG177" s="62"/>
      <c r="CH177" s="62"/>
      <c r="CI177" s="62"/>
      <c r="CJ177" s="62"/>
      <c r="CK177" s="62"/>
      <c r="CL177" s="62"/>
      <c r="CM177" s="62"/>
      <c r="CN177" s="62"/>
      <c r="CO177" s="62"/>
      <c r="CP177" s="62"/>
      <c r="CQ177" s="62"/>
      <c r="CR177" s="62"/>
      <c r="CS177" s="62"/>
      <c r="CT177" s="62"/>
      <c r="CU177" s="62"/>
      <c r="CV177" s="62"/>
      <c r="CW177" s="62"/>
      <c r="CX177" s="62"/>
      <c r="CY177" s="62"/>
      <c r="CZ177" s="62"/>
      <c r="DA177" s="62"/>
      <c r="DB177" s="62"/>
      <c r="DC177" s="62"/>
      <c r="DD177" s="62"/>
      <c r="DE177" s="62"/>
      <c r="DF177" s="62"/>
      <c r="DG177" s="62"/>
      <c r="DH177" s="62"/>
      <c r="DI177" s="62"/>
      <c r="DJ177" s="62"/>
      <c r="DK177" s="62"/>
      <c r="DL177" s="62"/>
      <c r="DM177" s="62"/>
      <c r="DN177" s="62"/>
      <c r="DO177" s="62"/>
      <c r="DP177" s="62"/>
      <c r="DQ177" s="62"/>
    </row>
    <row r="178" spans="1:121" s="3" customFormat="1" ht="15.75" customHeight="1">
      <c r="A178" s="16">
        <v>177</v>
      </c>
      <c r="B178" s="17">
        <v>43989</v>
      </c>
      <c r="C178" s="15" t="s">
        <v>2652</v>
      </c>
      <c r="D178" s="103" t="s">
        <v>2653</v>
      </c>
      <c r="E178" s="103" t="s">
        <v>59</v>
      </c>
      <c r="F178" s="43" t="s">
        <v>2654</v>
      </c>
      <c r="G178" s="103"/>
      <c r="H178" s="111" t="s">
        <v>2655</v>
      </c>
      <c r="I178" s="111" t="s">
        <v>2656</v>
      </c>
      <c r="J178" s="111" t="s">
        <v>2657</v>
      </c>
      <c r="K178" s="20" t="s">
        <v>610</v>
      </c>
      <c r="L178" s="111" t="s">
        <v>2658</v>
      </c>
      <c r="M178" s="111" t="s">
        <v>2659</v>
      </c>
      <c r="N178" s="111" t="s">
        <v>2660</v>
      </c>
      <c r="O178" s="111"/>
      <c r="P178" s="111" t="s">
        <v>2661</v>
      </c>
      <c r="Q178" s="111" t="s">
        <v>2617</v>
      </c>
      <c r="R178" s="111">
        <v>6</v>
      </c>
      <c r="S178" s="111" t="s">
        <v>37</v>
      </c>
      <c r="T178" s="111" t="s">
        <v>2662</v>
      </c>
      <c r="U178" s="111" t="s">
        <v>616</v>
      </c>
      <c r="V178" s="111" t="s">
        <v>2657</v>
      </c>
      <c r="W178" s="111" t="s">
        <v>2628</v>
      </c>
      <c r="X178" s="111"/>
      <c r="Y178" s="111"/>
      <c r="Z178" s="111" t="s">
        <v>2663</v>
      </c>
      <c r="AA178" s="111" t="s">
        <v>2664</v>
      </c>
      <c r="AB178" s="111"/>
      <c r="AC178" s="111"/>
      <c r="AD178" s="111"/>
      <c r="AE178" s="178"/>
      <c r="AF178" s="62"/>
      <c r="AG178" s="62"/>
      <c r="AH178" s="62"/>
      <c r="AI178" s="62"/>
      <c r="AJ178" s="62"/>
      <c r="AK178" s="62"/>
      <c r="AL178" s="62"/>
      <c r="AM178" s="62"/>
      <c r="AN178" s="62"/>
      <c r="AO178" s="62"/>
      <c r="AP178" s="62"/>
      <c r="AQ178" s="62"/>
      <c r="AR178" s="62"/>
      <c r="AS178" s="62"/>
      <c r="AT178" s="62"/>
      <c r="AU178" s="62"/>
      <c r="AV178" s="62"/>
      <c r="AW178" s="62"/>
      <c r="AX178" s="62"/>
      <c r="AY178" s="62"/>
      <c r="AZ178" s="62"/>
      <c r="BA178" s="62"/>
      <c r="BB178" s="62"/>
      <c r="BC178" s="62"/>
      <c r="BD178" s="62"/>
      <c r="BE178" s="62"/>
      <c r="BF178" s="62"/>
      <c r="BG178" s="62"/>
      <c r="BH178" s="62"/>
      <c r="BI178" s="62"/>
      <c r="BJ178" s="62"/>
      <c r="BK178" s="62"/>
      <c r="BL178" s="62"/>
      <c r="BM178" s="62"/>
      <c r="BN178" s="62"/>
      <c r="BO178" s="62"/>
      <c r="BP178" s="62"/>
      <c r="BQ178" s="62"/>
      <c r="BR178" s="62"/>
      <c r="BS178" s="62"/>
      <c r="BT178" s="62"/>
      <c r="BU178" s="62"/>
      <c r="BV178" s="62"/>
      <c r="BW178" s="62"/>
      <c r="BX178" s="62"/>
      <c r="BY178" s="62"/>
      <c r="BZ178" s="62"/>
      <c r="CA178" s="62"/>
      <c r="CB178" s="62"/>
      <c r="CC178" s="62"/>
      <c r="CD178" s="62"/>
      <c r="CE178" s="62"/>
      <c r="CF178" s="62"/>
      <c r="CG178" s="62"/>
      <c r="CH178" s="62"/>
      <c r="CI178" s="62"/>
      <c r="CJ178" s="62"/>
      <c r="CK178" s="62"/>
      <c r="CL178" s="62"/>
      <c r="CM178" s="62"/>
      <c r="CN178" s="62"/>
      <c r="CO178" s="62"/>
      <c r="CP178" s="62"/>
      <c r="CQ178" s="62"/>
      <c r="CR178" s="62"/>
      <c r="CS178" s="62"/>
      <c r="CT178" s="62"/>
      <c r="CU178" s="62"/>
      <c r="CV178" s="62"/>
      <c r="CW178" s="62"/>
      <c r="CX178" s="62"/>
      <c r="CY178" s="62"/>
      <c r="CZ178" s="62"/>
      <c r="DA178" s="62"/>
      <c r="DB178" s="62"/>
      <c r="DC178" s="62"/>
      <c r="DD178" s="62"/>
      <c r="DE178" s="62"/>
      <c r="DF178" s="62"/>
      <c r="DG178" s="62"/>
      <c r="DH178" s="62"/>
      <c r="DI178" s="62"/>
      <c r="DJ178" s="62"/>
      <c r="DK178" s="62"/>
      <c r="DL178" s="62"/>
      <c r="DM178" s="62"/>
      <c r="DN178" s="62"/>
      <c r="DO178" s="62"/>
      <c r="DP178" s="62"/>
      <c r="DQ178" s="62"/>
    </row>
    <row r="179" spans="1:121" s="3" customFormat="1" ht="15.75" customHeight="1">
      <c r="A179" s="16">
        <v>178</v>
      </c>
      <c r="B179" s="17">
        <v>43802</v>
      </c>
      <c r="C179" s="105" t="s">
        <v>2603</v>
      </c>
      <c r="D179" s="103" t="s">
        <v>2604</v>
      </c>
      <c r="E179" s="103" t="s">
        <v>37</v>
      </c>
      <c r="F179" s="43" t="s">
        <v>2605</v>
      </c>
      <c r="G179" s="103" t="s">
        <v>42</v>
      </c>
      <c r="H179" s="115" t="s">
        <v>2606</v>
      </c>
      <c r="I179" s="111" t="s">
        <v>2607</v>
      </c>
      <c r="J179" s="111" t="s">
        <v>42</v>
      </c>
      <c r="K179" s="111" t="s">
        <v>172</v>
      </c>
      <c r="L179" s="111" t="s">
        <v>42</v>
      </c>
      <c r="M179" s="111" t="s">
        <v>42</v>
      </c>
      <c r="N179" s="111" t="s">
        <v>847</v>
      </c>
      <c r="O179" s="111" t="s">
        <v>150</v>
      </c>
      <c r="P179" s="111" t="s">
        <v>847</v>
      </c>
      <c r="Q179" s="111" t="s">
        <v>847</v>
      </c>
      <c r="R179" s="111">
        <v>41</v>
      </c>
      <c r="S179" s="111" t="s">
        <v>847</v>
      </c>
      <c r="T179" s="111" t="s">
        <v>847</v>
      </c>
      <c r="U179" s="111" t="s">
        <v>2608</v>
      </c>
      <c r="V179" s="111" t="s">
        <v>847</v>
      </c>
      <c r="W179" s="111" t="s">
        <v>81</v>
      </c>
      <c r="X179" s="111" t="s">
        <v>2609</v>
      </c>
      <c r="Y179" s="111" t="s">
        <v>847</v>
      </c>
      <c r="Z179" s="111" t="s">
        <v>847</v>
      </c>
      <c r="AA179" s="111" t="s">
        <v>847</v>
      </c>
      <c r="AB179" s="111" t="s">
        <v>847</v>
      </c>
      <c r="AC179" s="111" t="s">
        <v>847</v>
      </c>
      <c r="AD179" s="111" t="s">
        <v>847</v>
      </c>
      <c r="AE179" s="178"/>
      <c r="AF179" s="62"/>
      <c r="AG179" s="62"/>
      <c r="AH179" s="62"/>
      <c r="AI179" s="62"/>
      <c r="AJ179" s="62"/>
      <c r="AK179" s="62"/>
      <c r="AL179" s="62"/>
      <c r="AM179" s="62"/>
      <c r="AN179" s="62"/>
      <c r="AO179" s="62"/>
      <c r="AP179" s="62"/>
      <c r="AQ179" s="62"/>
      <c r="AR179" s="62"/>
      <c r="AS179" s="62"/>
      <c r="AT179" s="62"/>
      <c r="AU179" s="62"/>
      <c r="AV179" s="62"/>
      <c r="AW179" s="62"/>
      <c r="AX179" s="62"/>
      <c r="AY179" s="62"/>
      <c r="AZ179" s="62"/>
      <c r="BA179" s="62"/>
      <c r="BB179" s="62"/>
      <c r="BC179" s="62"/>
      <c r="BD179" s="62"/>
      <c r="BE179" s="62"/>
      <c r="BF179" s="62"/>
      <c r="BG179" s="62"/>
      <c r="BH179" s="62"/>
      <c r="BI179" s="62"/>
      <c r="BJ179" s="62"/>
      <c r="BK179" s="62"/>
      <c r="BL179" s="62"/>
      <c r="BM179" s="62"/>
      <c r="BN179" s="62"/>
      <c r="BO179" s="62"/>
      <c r="BP179" s="62"/>
      <c r="BQ179" s="62"/>
      <c r="BR179" s="62"/>
      <c r="BS179" s="62"/>
      <c r="BT179" s="62"/>
      <c r="BU179" s="62"/>
      <c r="BV179" s="62"/>
      <c r="BW179" s="62"/>
      <c r="BX179" s="62"/>
      <c r="BY179" s="62"/>
      <c r="BZ179" s="62"/>
      <c r="CA179" s="62"/>
      <c r="CB179" s="62"/>
      <c r="CC179" s="62"/>
      <c r="CD179" s="62"/>
      <c r="CE179" s="62"/>
      <c r="CF179" s="62"/>
      <c r="CG179" s="62"/>
      <c r="CH179" s="62"/>
      <c r="CI179" s="62"/>
      <c r="CJ179" s="62"/>
      <c r="CK179" s="62"/>
      <c r="CL179" s="62"/>
      <c r="CM179" s="62"/>
      <c r="CN179" s="62"/>
      <c r="CO179" s="62"/>
      <c r="CP179" s="62"/>
      <c r="CQ179" s="62"/>
      <c r="CR179" s="62"/>
      <c r="CS179" s="62"/>
      <c r="CT179" s="62"/>
      <c r="CU179" s="62"/>
      <c r="CV179" s="62"/>
      <c r="CW179" s="62"/>
      <c r="CX179" s="62"/>
      <c r="CY179" s="62"/>
      <c r="CZ179" s="62"/>
      <c r="DA179" s="62"/>
      <c r="DB179" s="62"/>
      <c r="DC179" s="62"/>
      <c r="DD179" s="62"/>
      <c r="DE179" s="62"/>
      <c r="DF179" s="62"/>
      <c r="DG179" s="62"/>
      <c r="DH179" s="62"/>
      <c r="DI179" s="62"/>
      <c r="DJ179" s="62"/>
      <c r="DK179" s="62"/>
      <c r="DL179" s="62"/>
      <c r="DM179" s="62"/>
      <c r="DN179" s="62"/>
      <c r="DO179" s="62"/>
      <c r="DP179" s="62"/>
      <c r="DQ179" s="62"/>
    </row>
    <row r="180" spans="1:121" s="52" customFormat="1" ht="15.75" customHeight="1">
      <c r="A180" s="16">
        <v>179</v>
      </c>
      <c r="B180" s="17">
        <v>43658</v>
      </c>
      <c r="C180" s="105" t="s">
        <v>1745</v>
      </c>
      <c r="D180" s="103" t="s">
        <v>45</v>
      </c>
      <c r="E180" s="103" t="s">
        <v>37</v>
      </c>
      <c r="F180" s="43" t="s">
        <v>1746</v>
      </c>
      <c r="G180" s="103" t="s">
        <v>1223</v>
      </c>
      <c r="H180" s="111" t="s">
        <v>1747</v>
      </c>
      <c r="I180" s="111" t="s">
        <v>1748</v>
      </c>
      <c r="J180" s="111" t="s">
        <v>894</v>
      </c>
      <c r="K180" s="111" t="s">
        <v>95</v>
      </c>
      <c r="L180" s="111" t="s">
        <v>1749</v>
      </c>
      <c r="M180" s="111" t="s">
        <v>1750</v>
      </c>
      <c r="N180" s="111" t="s">
        <v>1751</v>
      </c>
      <c r="O180" s="111" t="s">
        <v>55</v>
      </c>
      <c r="P180" s="111" t="s">
        <v>1752</v>
      </c>
      <c r="Q180" s="111" t="s">
        <v>42</v>
      </c>
      <c r="R180" s="111">
        <v>1</v>
      </c>
      <c r="S180" s="111">
        <v>52</v>
      </c>
      <c r="T180" s="111" t="s">
        <v>59</v>
      </c>
      <c r="U180" s="111" t="s">
        <v>1753</v>
      </c>
      <c r="V180" s="111" t="s">
        <v>838</v>
      </c>
      <c r="W180" s="115" t="s">
        <v>42</v>
      </c>
      <c r="X180" s="111"/>
      <c r="Y180" s="111"/>
      <c r="Z180" s="115" t="s">
        <v>61</v>
      </c>
      <c r="AA180" s="111"/>
      <c r="AB180" s="111"/>
      <c r="AC180" s="115" t="s">
        <v>1754</v>
      </c>
      <c r="AD180" s="111"/>
      <c r="AE180" s="98"/>
      <c r="AF180" s="46"/>
      <c r="AG180" s="46"/>
      <c r="AH180" s="46"/>
      <c r="AI180" s="46"/>
      <c r="AJ180" s="46"/>
      <c r="AK180" s="46"/>
      <c r="AL180" s="46"/>
      <c r="AM180" s="46"/>
      <c r="AN180" s="46"/>
      <c r="AO180" s="46"/>
      <c r="AP180" s="46"/>
      <c r="AQ180" s="46"/>
      <c r="AR180" s="46"/>
      <c r="AS180" s="46"/>
      <c r="AT180" s="46"/>
      <c r="AU180" s="46"/>
      <c r="AV180" s="46"/>
      <c r="AW180" s="46"/>
      <c r="AX180" s="46"/>
      <c r="AY180" s="46"/>
      <c r="AZ180" s="46"/>
      <c r="BA180" s="46"/>
      <c r="BB180" s="46"/>
      <c r="BC180" s="46"/>
      <c r="BD180" s="46"/>
      <c r="BE180" s="46"/>
      <c r="BF180" s="46"/>
      <c r="BG180" s="46"/>
      <c r="BH180" s="46"/>
      <c r="BI180" s="46"/>
      <c r="BJ180" s="46"/>
      <c r="BK180" s="46"/>
      <c r="BL180" s="46"/>
      <c r="BM180" s="46"/>
      <c r="BN180" s="46"/>
      <c r="BO180" s="46"/>
      <c r="BP180" s="46"/>
      <c r="BQ180" s="46"/>
      <c r="BR180" s="46"/>
      <c r="BS180" s="46"/>
      <c r="BT180" s="46"/>
      <c r="BU180" s="46"/>
      <c r="BV180" s="46"/>
      <c r="BW180" s="46"/>
      <c r="BX180" s="46"/>
      <c r="BY180" s="46"/>
      <c r="BZ180" s="46"/>
      <c r="CA180" s="46"/>
      <c r="CB180" s="46"/>
      <c r="CC180" s="46"/>
      <c r="CD180" s="46"/>
      <c r="CE180" s="46"/>
      <c r="CF180" s="46"/>
      <c r="CG180" s="46"/>
      <c r="CH180" s="46"/>
      <c r="CI180" s="46"/>
      <c r="CJ180" s="46"/>
      <c r="CK180" s="46"/>
      <c r="CL180" s="46"/>
      <c r="CM180" s="46"/>
      <c r="CN180" s="46"/>
      <c r="CO180" s="46"/>
      <c r="CP180" s="46"/>
      <c r="CQ180" s="46"/>
      <c r="CR180" s="46"/>
      <c r="CS180" s="46"/>
      <c r="CT180" s="46"/>
      <c r="CU180" s="46"/>
      <c r="CV180" s="46"/>
      <c r="CW180" s="46"/>
      <c r="CX180" s="46"/>
      <c r="CY180" s="46"/>
      <c r="CZ180" s="46"/>
      <c r="DA180" s="46"/>
      <c r="DB180" s="46"/>
      <c r="DC180" s="46"/>
      <c r="DD180" s="46"/>
      <c r="DE180" s="46"/>
      <c r="DF180" s="46"/>
      <c r="DG180" s="46"/>
      <c r="DH180" s="46"/>
      <c r="DI180" s="46"/>
      <c r="DJ180" s="46"/>
      <c r="DK180" s="46"/>
      <c r="DL180" s="46"/>
      <c r="DM180" s="46"/>
      <c r="DN180" s="46"/>
      <c r="DO180" s="46"/>
      <c r="DP180" s="46"/>
      <c r="DQ180" s="46"/>
    </row>
    <row r="181" spans="1:121" s="52" customFormat="1" ht="15.75" customHeight="1">
      <c r="A181" s="16">
        <v>180</v>
      </c>
      <c r="B181" s="17">
        <v>43659</v>
      </c>
      <c r="C181" s="105" t="s">
        <v>1755</v>
      </c>
      <c r="D181" s="103" t="s">
        <v>45</v>
      </c>
      <c r="E181" s="103" t="s">
        <v>37</v>
      </c>
      <c r="F181" s="43" t="s">
        <v>1756</v>
      </c>
      <c r="G181" s="103" t="s">
        <v>1223</v>
      </c>
      <c r="H181" s="111" t="s">
        <v>1757</v>
      </c>
      <c r="I181" s="111" t="s">
        <v>1758</v>
      </c>
      <c r="J181" s="111" t="s">
        <v>312</v>
      </c>
      <c r="K181" s="111" t="s">
        <v>95</v>
      </c>
      <c r="L181" s="111" t="s">
        <v>1759</v>
      </c>
      <c r="M181" s="111" t="s">
        <v>1760</v>
      </c>
      <c r="N181" s="111" t="s">
        <v>1761</v>
      </c>
      <c r="O181" s="111" t="s">
        <v>134</v>
      </c>
      <c r="P181" s="111" t="s">
        <v>1762</v>
      </c>
      <c r="Q181" s="111" t="s">
        <v>42</v>
      </c>
      <c r="R181" s="111">
        <v>3</v>
      </c>
      <c r="S181" s="111" t="s">
        <v>1763</v>
      </c>
      <c r="T181" s="111" t="s">
        <v>1764</v>
      </c>
      <c r="U181" s="111" t="s">
        <v>1753</v>
      </c>
      <c r="V181" s="111" t="s">
        <v>42</v>
      </c>
      <c r="W181" s="115" t="s">
        <v>42</v>
      </c>
      <c r="X181" s="111"/>
      <c r="Y181" s="111"/>
      <c r="Z181" s="115" t="s">
        <v>61</v>
      </c>
      <c r="AA181" s="111"/>
      <c r="AB181" s="111"/>
      <c r="AC181" s="111"/>
      <c r="AD181" s="111"/>
      <c r="AE181" s="98"/>
      <c r="AF181" s="46"/>
      <c r="AG181" s="46"/>
      <c r="AH181" s="46"/>
      <c r="AI181" s="46"/>
      <c r="AJ181" s="46"/>
      <c r="AK181" s="46"/>
      <c r="AL181" s="46"/>
      <c r="AM181" s="46"/>
      <c r="AN181" s="46"/>
      <c r="AO181" s="46"/>
      <c r="AP181" s="46"/>
      <c r="AQ181" s="46"/>
      <c r="AR181" s="46"/>
      <c r="AS181" s="46"/>
      <c r="AT181" s="46"/>
      <c r="AU181" s="46"/>
      <c r="AV181" s="46"/>
      <c r="AW181" s="46"/>
      <c r="AX181" s="46"/>
      <c r="AY181" s="46"/>
      <c r="AZ181" s="46"/>
      <c r="BA181" s="46"/>
      <c r="BB181" s="46"/>
      <c r="BC181" s="46"/>
      <c r="BD181" s="46"/>
      <c r="BE181" s="46"/>
      <c r="BF181" s="46"/>
      <c r="BG181" s="46"/>
      <c r="BH181" s="46"/>
      <c r="BI181" s="46"/>
      <c r="BJ181" s="46"/>
      <c r="BK181" s="46"/>
      <c r="BL181" s="46"/>
      <c r="BM181" s="46"/>
      <c r="BN181" s="46"/>
      <c r="BO181" s="46"/>
      <c r="BP181" s="46"/>
      <c r="BQ181" s="46"/>
      <c r="BR181" s="46"/>
      <c r="BS181" s="46"/>
      <c r="BT181" s="46"/>
      <c r="BU181" s="46"/>
      <c r="BV181" s="46"/>
      <c r="BW181" s="46"/>
      <c r="BX181" s="46"/>
      <c r="BY181" s="46"/>
      <c r="BZ181" s="46"/>
      <c r="CA181" s="46"/>
      <c r="CB181" s="46"/>
      <c r="CC181" s="46"/>
      <c r="CD181" s="46"/>
      <c r="CE181" s="46"/>
      <c r="CF181" s="46"/>
      <c r="CG181" s="46"/>
      <c r="CH181" s="46"/>
      <c r="CI181" s="46"/>
      <c r="CJ181" s="46"/>
      <c r="CK181" s="46"/>
      <c r="CL181" s="46"/>
      <c r="CM181" s="46"/>
      <c r="CN181" s="46"/>
      <c r="CO181" s="46"/>
      <c r="CP181" s="46"/>
      <c r="CQ181" s="46"/>
      <c r="CR181" s="46"/>
      <c r="CS181" s="46"/>
      <c r="CT181" s="46"/>
      <c r="CU181" s="46"/>
      <c r="CV181" s="46"/>
      <c r="CW181" s="46"/>
      <c r="CX181" s="46"/>
      <c r="CY181" s="46"/>
      <c r="CZ181" s="46"/>
      <c r="DA181" s="46"/>
      <c r="DB181" s="46"/>
      <c r="DC181" s="46"/>
      <c r="DD181" s="46"/>
      <c r="DE181" s="46"/>
      <c r="DF181" s="46"/>
      <c r="DG181" s="46"/>
      <c r="DH181" s="46"/>
      <c r="DI181" s="46"/>
      <c r="DJ181" s="46"/>
      <c r="DK181" s="46"/>
      <c r="DL181" s="46"/>
      <c r="DM181" s="46"/>
      <c r="DN181" s="46"/>
      <c r="DO181" s="46"/>
      <c r="DP181" s="46"/>
      <c r="DQ181" s="46"/>
    </row>
    <row r="182" spans="1:121" s="52" customFormat="1" ht="15.75" customHeight="1">
      <c r="A182" s="16">
        <v>181</v>
      </c>
      <c r="B182" s="17">
        <v>43666</v>
      </c>
      <c r="C182" s="105" t="s">
        <v>1745</v>
      </c>
      <c r="D182" s="103" t="s">
        <v>1765</v>
      </c>
      <c r="E182" s="103" t="s">
        <v>145</v>
      </c>
      <c r="F182" s="43" t="s">
        <v>1766</v>
      </c>
      <c r="G182" s="103" t="s">
        <v>1767</v>
      </c>
      <c r="H182" s="111" t="s">
        <v>1768</v>
      </c>
      <c r="I182" s="111" t="s">
        <v>1769</v>
      </c>
      <c r="J182" s="111" t="s">
        <v>1767</v>
      </c>
      <c r="K182" s="111" t="s">
        <v>95</v>
      </c>
      <c r="L182" s="111" t="s">
        <v>1770</v>
      </c>
      <c r="M182" s="111" t="s">
        <v>1771</v>
      </c>
      <c r="N182" s="111" t="s">
        <v>1772</v>
      </c>
      <c r="O182" s="111" t="s">
        <v>55</v>
      </c>
      <c r="P182" s="111" t="s">
        <v>1773</v>
      </c>
      <c r="Q182" s="111" t="s">
        <v>1774</v>
      </c>
      <c r="R182" s="111">
        <v>7</v>
      </c>
      <c r="S182" s="111" t="s">
        <v>1775</v>
      </c>
      <c r="T182" s="111" t="s">
        <v>1764</v>
      </c>
      <c r="U182" s="111" t="s">
        <v>1776</v>
      </c>
      <c r="V182" s="111" t="s">
        <v>1777</v>
      </c>
      <c r="W182" s="111" t="s">
        <v>42</v>
      </c>
      <c r="X182" s="111" t="s">
        <v>1778</v>
      </c>
      <c r="Y182" s="111" t="s">
        <v>1779</v>
      </c>
      <c r="Z182" s="111" t="s">
        <v>61</v>
      </c>
      <c r="AA182" s="111" t="s">
        <v>1778</v>
      </c>
      <c r="AB182" s="111" t="s">
        <v>1780</v>
      </c>
      <c r="AC182" s="111" t="s">
        <v>1781</v>
      </c>
      <c r="AD182" s="111" t="s">
        <v>1782</v>
      </c>
      <c r="AE182" s="98"/>
      <c r="AF182" s="46"/>
      <c r="AG182" s="46"/>
      <c r="AH182" s="46"/>
      <c r="AI182" s="46"/>
      <c r="AJ182" s="46"/>
      <c r="AK182" s="46"/>
      <c r="AL182" s="46"/>
      <c r="AM182" s="46"/>
      <c r="AN182" s="46"/>
      <c r="AO182" s="46"/>
      <c r="AP182" s="46"/>
      <c r="AQ182" s="46"/>
      <c r="AR182" s="46"/>
      <c r="AS182" s="46"/>
      <c r="AT182" s="46"/>
      <c r="AU182" s="46"/>
      <c r="AV182" s="46"/>
      <c r="AW182" s="46"/>
      <c r="AX182" s="46"/>
      <c r="AY182" s="46"/>
      <c r="AZ182" s="46"/>
      <c r="BA182" s="46"/>
      <c r="BB182" s="46"/>
      <c r="BC182" s="46"/>
      <c r="BD182" s="46"/>
      <c r="BE182" s="46"/>
      <c r="BF182" s="46"/>
      <c r="BG182" s="46"/>
      <c r="BH182" s="46"/>
      <c r="BI182" s="46"/>
      <c r="BJ182" s="46"/>
      <c r="BK182" s="46"/>
      <c r="BL182" s="46"/>
      <c r="BM182" s="46"/>
      <c r="BN182" s="46"/>
      <c r="BO182" s="46"/>
      <c r="BP182" s="46"/>
      <c r="BQ182" s="46"/>
      <c r="BR182" s="46"/>
      <c r="BS182" s="46"/>
      <c r="BT182" s="46"/>
      <c r="BU182" s="46"/>
      <c r="BV182" s="46"/>
      <c r="BW182" s="46"/>
      <c r="BX182" s="46"/>
      <c r="BY182" s="46"/>
      <c r="BZ182" s="46"/>
      <c r="CA182" s="46"/>
      <c r="CB182" s="46"/>
      <c r="CC182" s="46"/>
      <c r="CD182" s="46"/>
      <c r="CE182" s="46"/>
      <c r="CF182" s="46"/>
      <c r="CG182" s="46"/>
      <c r="CH182" s="46"/>
      <c r="CI182" s="46"/>
      <c r="CJ182" s="46"/>
      <c r="CK182" s="46"/>
      <c r="CL182" s="46"/>
      <c r="CM182" s="46"/>
      <c r="CN182" s="46"/>
      <c r="CO182" s="46"/>
      <c r="CP182" s="46"/>
      <c r="CQ182" s="46"/>
      <c r="CR182" s="46"/>
      <c r="CS182" s="46"/>
      <c r="CT182" s="46"/>
      <c r="CU182" s="46"/>
      <c r="CV182" s="46"/>
      <c r="CW182" s="46"/>
      <c r="CX182" s="46"/>
      <c r="CY182" s="46"/>
      <c r="CZ182" s="46"/>
      <c r="DA182" s="46"/>
      <c r="DB182" s="46"/>
      <c r="DC182" s="46"/>
      <c r="DD182" s="46"/>
      <c r="DE182" s="46"/>
      <c r="DF182" s="46"/>
      <c r="DG182" s="46"/>
      <c r="DH182" s="46"/>
      <c r="DI182" s="46"/>
      <c r="DJ182" s="46"/>
      <c r="DK182" s="46"/>
      <c r="DL182" s="46"/>
      <c r="DM182" s="46"/>
      <c r="DN182" s="46"/>
      <c r="DO182" s="46"/>
      <c r="DP182" s="46"/>
      <c r="DQ182" s="46"/>
    </row>
    <row r="183" spans="1:121" s="52" customFormat="1" ht="15.75" customHeight="1">
      <c r="A183" s="16">
        <v>182</v>
      </c>
      <c r="B183" s="17">
        <v>43661</v>
      </c>
      <c r="C183" s="105" t="s">
        <v>1783</v>
      </c>
      <c r="D183" s="103" t="s">
        <v>45</v>
      </c>
      <c r="E183" s="103" t="s">
        <v>37</v>
      </c>
      <c r="F183" s="107" t="s">
        <v>1784</v>
      </c>
      <c r="G183" s="103" t="s">
        <v>1223</v>
      </c>
      <c r="H183" s="111" t="s">
        <v>1785</v>
      </c>
      <c r="I183" s="111" t="s">
        <v>1786</v>
      </c>
      <c r="J183" s="111" t="s">
        <v>312</v>
      </c>
      <c r="K183" s="111" t="s">
        <v>95</v>
      </c>
      <c r="L183" s="111" t="s">
        <v>1787</v>
      </c>
      <c r="M183" s="111" t="s">
        <v>1788</v>
      </c>
      <c r="N183" s="111" t="s">
        <v>1789</v>
      </c>
      <c r="O183" s="111" t="s">
        <v>134</v>
      </c>
      <c r="P183" s="111" t="s">
        <v>1790</v>
      </c>
      <c r="Q183" s="111" t="s">
        <v>42</v>
      </c>
      <c r="R183" s="111">
        <v>3</v>
      </c>
      <c r="S183" s="111" t="s">
        <v>1791</v>
      </c>
      <c r="T183" s="111" t="s">
        <v>1764</v>
      </c>
      <c r="U183" s="111" t="s">
        <v>1079</v>
      </c>
      <c r="V183" s="111" t="s">
        <v>1792</v>
      </c>
      <c r="W183" s="115" t="s">
        <v>42</v>
      </c>
      <c r="X183" s="111"/>
      <c r="Y183" s="111"/>
      <c r="Z183" s="115" t="s">
        <v>61</v>
      </c>
      <c r="AA183" s="111"/>
      <c r="AB183" s="111"/>
      <c r="AC183" s="115" t="s">
        <v>1793</v>
      </c>
      <c r="AD183" s="111" t="s">
        <v>1794</v>
      </c>
      <c r="AE183" s="98"/>
      <c r="AF183" s="46"/>
      <c r="AG183" s="46"/>
      <c r="AH183" s="46"/>
      <c r="AI183" s="46"/>
      <c r="AJ183" s="46"/>
      <c r="AK183" s="46"/>
      <c r="AL183" s="46"/>
      <c r="AM183" s="46"/>
      <c r="AN183" s="46"/>
      <c r="AO183" s="46"/>
      <c r="AP183" s="46"/>
      <c r="AQ183" s="46"/>
      <c r="AR183" s="46"/>
      <c r="AS183" s="46"/>
      <c r="AT183" s="46"/>
      <c r="AU183" s="46"/>
      <c r="AV183" s="46"/>
      <c r="AW183" s="46"/>
      <c r="AX183" s="46"/>
      <c r="AY183" s="46"/>
      <c r="AZ183" s="46"/>
      <c r="BA183" s="46"/>
      <c r="BB183" s="46"/>
      <c r="BC183" s="46"/>
      <c r="BD183" s="46"/>
      <c r="BE183" s="46"/>
      <c r="BF183" s="46"/>
      <c r="BG183" s="46"/>
      <c r="BH183" s="46"/>
      <c r="BI183" s="46"/>
      <c r="BJ183" s="46"/>
      <c r="BK183" s="46"/>
      <c r="BL183" s="46"/>
      <c r="BM183" s="46"/>
      <c r="BN183" s="46"/>
      <c r="BO183" s="46"/>
      <c r="BP183" s="46"/>
      <c r="BQ183" s="46"/>
      <c r="BR183" s="46"/>
      <c r="BS183" s="46"/>
      <c r="BT183" s="46"/>
      <c r="BU183" s="46"/>
      <c r="BV183" s="46"/>
      <c r="BW183" s="46"/>
      <c r="BX183" s="46"/>
      <c r="BY183" s="46"/>
      <c r="BZ183" s="46"/>
      <c r="CA183" s="46"/>
      <c r="CB183" s="46"/>
      <c r="CC183" s="46"/>
      <c r="CD183" s="46"/>
      <c r="CE183" s="46"/>
      <c r="CF183" s="46"/>
      <c r="CG183" s="46"/>
      <c r="CH183" s="46"/>
      <c r="CI183" s="46"/>
      <c r="CJ183" s="46"/>
      <c r="CK183" s="46"/>
      <c r="CL183" s="46"/>
      <c r="CM183" s="46"/>
      <c r="CN183" s="46"/>
      <c r="CO183" s="46"/>
      <c r="CP183" s="46"/>
      <c r="CQ183" s="46"/>
      <c r="CR183" s="46"/>
      <c r="CS183" s="46"/>
      <c r="CT183" s="46"/>
      <c r="CU183" s="46"/>
      <c r="CV183" s="46"/>
      <c r="CW183" s="46"/>
      <c r="CX183" s="46"/>
      <c r="CY183" s="46"/>
      <c r="CZ183" s="46"/>
      <c r="DA183" s="46"/>
      <c r="DB183" s="46"/>
      <c r="DC183" s="46"/>
      <c r="DD183" s="46"/>
      <c r="DE183" s="46"/>
      <c r="DF183" s="46"/>
      <c r="DG183" s="46"/>
      <c r="DH183" s="46"/>
      <c r="DI183" s="46"/>
      <c r="DJ183" s="46"/>
      <c r="DK183" s="46"/>
      <c r="DL183" s="46"/>
      <c r="DM183" s="46"/>
      <c r="DN183" s="46"/>
      <c r="DO183" s="46"/>
      <c r="DP183" s="46"/>
      <c r="DQ183" s="46"/>
    </row>
    <row r="184" spans="1:121" s="52" customFormat="1" ht="15.75" customHeight="1">
      <c r="A184" s="16">
        <v>183</v>
      </c>
      <c r="B184" s="17">
        <v>43664</v>
      </c>
      <c r="C184" s="105" t="s">
        <v>1783</v>
      </c>
      <c r="D184" s="103" t="s">
        <v>45</v>
      </c>
      <c r="E184" s="103" t="s">
        <v>37</v>
      </c>
      <c r="F184" s="107" t="s">
        <v>1795</v>
      </c>
      <c r="G184" s="103" t="s">
        <v>1767</v>
      </c>
      <c r="H184" s="111" t="s">
        <v>1796</v>
      </c>
      <c r="I184" s="111" t="s">
        <v>1797</v>
      </c>
      <c r="J184" s="111" t="s">
        <v>1767</v>
      </c>
      <c r="K184" s="111" t="s">
        <v>95</v>
      </c>
      <c r="L184" s="111" t="s">
        <v>1798</v>
      </c>
      <c r="M184" s="111" t="s">
        <v>1799</v>
      </c>
      <c r="N184" s="111" t="s">
        <v>1800</v>
      </c>
      <c r="O184" s="111" t="s">
        <v>55</v>
      </c>
      <c r="P184" s="111" t="s">
        <v>1801</v>
      </c>
      <c r="Q184" s="111" t="s">
        <v>42</v>
      </c>
      <c r="R184" s="111">
        <v>1</v>
      </c>
      <c r="S184" s="111">
        <v>42</v>
      </c>
      <c r="T184" s="111" t="s">
        <v>59</v>
      </c>
      <c r="U184" s="115" t="s">
        <v>1079</v>
      </c>
      <c r="V184" s="111"/>
      <c r="W184" s="115" t="s">
        <v>42</v>
      </c>
      <c r="X184" s="111"/>
      <c r="Y184" s="111"/>
      <c r="Z184" s="111"/>
      <c r="AA184" s="111"/>
      <c r="AB184" s="111"/>
      <c r="AC184" s="111" t="s">
        <v>1802</v>
      </c>
      <c r="AD184" s="111" t="s">
        <v>1803</v>
      </c>
      <c r="AE184" s="98"/>
      <c r="AF184" s="46"/>
      <c r="AG184" s="46"/>
      <c r="AH184" s="46"/>
      <c r="AI184" s="46"/>
      <c r="AJ184" s="46"/>
      <c r="AK184" s="46"/>
      <c r="AL184" s="46"/>
      <c r="AM184" s="46"/>
      <c r="AN184" s="46"/>
      <c r="AO184" s="46"/>
      <c r="AP184" s="46"/>
      <c r="AQ184" s="46"/>
      <c r="AR184" s="46"/>
      <c r="AS184" s="46"/>
      <c r="AT184" s="46"/>
      <c r="AU184" s="46"/>
      <c r="AV184" s="46"/>
      <c r="AW184" s="46"/>
      <c r="AX184" s="46"/>
      <c r="AY184" s="46"/>
      <c r="AZ184" s="46"/>
      <c r="BA184" s="46"/>
      <c r="BB184" s="46"/>
      <c r="BC184" s="46"/>
      <c r="BD184" s="46"/>
      <c r="BE184" s="46"/>
      <c r="BF184" s="46"/>
      <c r="BG184" s="46"/>
      <c r="BH184" s="46"/>
      <c r="BI184" s="46"/>
      <c r="BJ184" s="46"/>
      <c r="BK184" s="46"/>
      <c r="BL184" s="46"/>
      <c r="BM184" s="46"/>
      <c r="BN184" s="46"/>
      <c r="BO184" s="46"/>
      <c r="BP184" s="46"/>
      <c r="BQ184" s="46"/>
      <c r="BR184" s="46"/>
      <c r="BS184" s="46"/>
      <c r="BT184" s="46"/>
      <c r="BU184" s="46"/>
      <c r="BV184" s="46"/>
      <c r="BW184" s="46"/>
      <c r="BX184" s="46"/>
      <c r="BY184" s="46"/>
      <c r="BZ184" s="46"/>
      <c r="CA184" s="46"/>
      <c r="CB184" s="46"/>
      <c r="CC184" s="46"/>
      <c r="CD184" s="46"/>
      <c r="CE184" s="46"/>
      <c r="CF184" s="46"/>
      <c r="CG184" s="46"/>
      <c r="CH184" s="46"/>
      <c r="CI184" s="46"/>
      <c r="CJ184" s="46"/>
      <c r="CK184" s="46"/>
      <c r="CL184" s="46"/>
      <c r="CM184" s="46"/>
      <c r="CN184" s="46"/>
      <c r="CO184" s="46"/>
      <c r="CP184" s="46"/>
      <c r="CQ184" s="46"/>
      <c r="CR184" s="46"/>
      <c r="CS184" s="46"/>
      <c r="CT184" s="46"/>
      <c r="CU184" s="46"/>
      <c r="CV184" s="46"/>
      <c r="CW184" s="46"/>
      <c r="CX184" s="46"/>
      <c r="CY184" s="46"/>
      <c r="CZ184" s="46"/>
      <c r="DA184" s="46"/>
      <c r="DB184" s="46"/>
      <c r="DC184" s="46"/>
      <c r="DD184" s="46"/>
      <c r="DE184" s="46"/>
      <c r="DF184" s="46"/>
      <c r="DG184" s="46"/>
      <c r="DH184" s="46"/>
      <c r="DI184" s="46"/>
      <c r="DJ184" s="46"/>
      <c r="DK184" s="46"/>
      <c r="DL184" s="46"/>
      <c r="DM184" s="46"/>
      <c r="DN184" s="46"/>
      <c r="DO184" s="46"/>
      <c r="DP184" s="46"/>
      <c r="DQ184" s="46"/>
    </row>
    <row r="185" spans="1:121" s="52" customFormat="1" ht="15.75" customHeight="1">
      <c r="A185" s="16">
        <v>184</v>
      </c>
      <c r="B185" s="17">
        <v>43658</v>
      </c>
      <c r="C185" s="105" t="s">
        <v>1804</v>
      </c>
      <c r="D185" s="103" t="s">
        <v>1804</v>
      </c>
      <c r="E185" s="103" t="s">
        <v>37</v>
      </c>
      <c r="F185" s="43" t="s">
        <v>1805</v>
      </c>
      <c r="G185" s="103" t="s">
        <v>1223</v>
      </c>
      <c r="H185" s="111" t="s">
        <v>1806</v>
      </c>
      <c r="I185" s="111" t="s">
        <v>1807</v>
      </c>
      <c r="J185" s="111" t="s">
        <v>1808</v>
      </c>
      <c r="K185" s="111" t="s">
        <v>95</v>
      </c>
      <c r="L185" s="111" t="s">
        <v>1809</v>
      </c>
      <c r="M185" s="111" t="s">
        <v>1810</v>
      </c>
      <c r="N185" s="111" t="s">
        <v>1811</v>
      </c>
      <c r="O185" s="111" t="s">
        <v>55</v>
      </c>
      <c r="P185" s="111" t="s">
        <v>1812</v>
      </c>
      <c r="Q185" s="111" t="s">
        <v>1813</v>
      </c>
      <c r="R185" s="111">
        <v>1</v>
      </c>
      <c r="S185" s="111">
        <v>28</v>
      </c>
      <c r="T185" s="111" t="s">
        <v>59</v>
      </c>
      <c r="U185" s="111" t="s">
        <v>1079</v>
      </c>
      <c r="V185" s="111" t="s">
        <v>1814</v>
      </c>
      <c r="W185" s="115" t="s">
        <v>42</v>
      </c>
      <c r="X185" s="111"/>
      <c r="Y185" s="111"/>
      <c r="Z185" s="115" t="s">
        <v>61</v>
      </c>
      <c r="AA185" s="111" t="s">
        <v>127</v>
      </c>
      <c r="AB185" s="111"/>
      <c r="AC185" s="115" t="s">
        <v>1815</v>
      </c>
      <c r="AD185" s="111" t="s">
        <v>1816</v>
      </c>
      <c r="AE185" s="98"/>
      <c r="AF185" s="46"/>
      <c r="AG185" s="46"/>
      <c r="AH185" s="46"/>
      <c r="AI185" s="46"/>
      <c r="AJ185" s="46"/>
      <c r="AK185" s="46"/>
      <c r="AL185" s="46"/>
      <c r="AM185" s="46"/>
      <c r="AN185" s="46"/>
      <c r="AO185" s="46"/>
      <c r="AP185" s="46"/>
      <c r="AQ185" s="46"/>
      <c r="AR185" s="46"/>
      <c r="AS185" s="46"/>
      <c r="AT185" s="46"/>
      <c r="AU185" s="46"/>
      <c r="AV185" s="46"/>
      <c r="AW185" s="46"/>
      <c r="AX185" s="46"/>
      <c r="AY185" s="46"/>
      <c r="AZ185" s="46"/>
      <c r="BA185" s="46"/>
      <c r="BB185" s="46"/>
      <c r="BC185" s="46"/>
      <c r="BD185" s="46"/>
      <c r="BE185" s="46"/>
      <c r="BF185" s="46"/>
      <c r="BG185" s="46"/>
      <c r="BH185" s="46"/>
      <c r="BI185" s="46"/>
      <c r="BJ185" s="46"/>
      <c r="BK185" s="46"/>
      <c r="BL185" s="46"/>
      <c r="BM185" s="46"/>
      <c r="BN185" s="46"/>
      <c r="BO185" s="46"/>
      <c r="BP185" s="46"/>
      <c r="BQ185" s="46"/>
      <c r="BR185" s="46"/>
      <c r="BS185" s="46"/>
      <c r="BT185" s="46"/>
      <c r="BU185" s="46"/>
      <c r="BV185" s="46"/>
      <c r="BW185" s="46"/>
      <c r="BX185" s="46"/>
      <c r="BY185" s="46"/>
      <c r="BZ185" s="46"/>
      <c r="CA185" s="46"/>
      <c r="CB185" s="46"/>
      <c r="CC185" s="46"/>
      <c r="CD185" s="46"/>
      <c r="CE185" s="46"/>
      <c r="CF185" s="46"/>
      <c r="CG185" s="46"/>
      <c r="CH185" s="46"/>
      <c r="CI185" s="46"/>
      <c r="CJ185" s="46"/>
      <c r="CK185" s="46"/>
      <c r="CL185" s="46"/>
      <c r="CM185" s="46"/>
      <c r="CN185" s="46"/>
      <c r="CO185" s="46"/>
      <c r="CP185" s="46"/>
      <c r="CQ185" s="46"/>
      <c r="CR185" s="46"/>
      <c r="CS185" s="46"/>
      <c r="CT185" s="46"/>
      <c r="CU185" s="46"/>
      <c r="CV185" s="46"/>
      <c r="CW185" s="46"/>
      <c r="CX185" s="46"/>
      <c r="CY185" s="46"/>
      <c r="CZ185" s="46"/>
      <c r="DA185" s="46"/>
      <c r="DB185" s="46"/>
      <c r="DC185" s="46"/>
      <c r="DD185" s="46"/>
      <c r="DE185" s="46"/>
      <c r="DF185" s="46"/>
      <c r="DG185" s="46"/>
      <c r="DH185" s="46"/>
      <c r="DI185" s="46"/>
      <c r="DJ185" s="46"/>
      <c r="DK185" s="46"/>
      <c r="DL185" s="46"/>
      <c r="DM185" s="46"/>
      <c r="DN185" s="46"/>
      <c r="DO185" s="46"/>
      <c r="DP185" s="46"/>
      <c r="DQ185" s="46"/>
    </row>
    <row r="186" spans="1:121" s="52" customFormat="1" ht="15.75" customHeight="1">
      <c r="A186" s="16">
        <v>185</v>
      </c>
      <c r="B186" s="17">
        <v>43664</v>
      </c>
      <c r="C186" s="105" t="s">
        <v>1804</v>
      </c>
      <c r="D186" s="103" t="s">
        <v>1804</v>
      </c>
      <c r="E186" s="103" t="s">
        <v>37</v>
      </c>
      <c r="F186" s="43" t="s">
        <v>1817</v>
      </c>
      <c r="G186" s="103" t="s">
        <v>1223</v>
      </c>
      <c r="H186" s="111" t="s">
        <v>1818</v>
      </c>
      <c r="I186" s="111" t="s">
        <v>1819</v>
      </c>
      <c r="J186" s="111" t="s">
        <v>1808</v>
      </c>
      <c r="K186" s="111" t="s">
        <v>95</v>
      </c>
      <c r="L186" s="111" t="s">
        <v>1820</v>
      </c>
      <c r="M186" s="111" t="s">
        <v>1821</v>
      </c>
      <c r="N186" s="111" t="s">
        <v>1822</v>
      </c>
      <c r="O186" s="111" t="s">
        <v>134</v>
      </c>
      <c r="P186" s="111" t="s">
        <v>1823</v>
      </c>
      <c r="Q186" s="111" t="s">
        <v>42</v>
      </c>
      <c r="R186" s="111">
        <v>6</v>
      </c>
      <c r="S186" s="111" t="s">
        <v>1824</v>
      </c>
      <c r="T186" s="111" t="s">
        <v>1764</v>
      </c>
      <c r="U186" s="111" t="s">
        <v>1079</v>
      </c>
      <c r="V186" s="111" t="s">
        <v>42</v>
      </c>
      <c r="W186" s="115" t="s">
        <v>42</v>
      </c>
      <c r="X186" s="111"/>
      <c r="Y186" s="111"/>
      <c r="Z186" s="115" t="s">
        <v>61</v>
      </c>
      <c r="AA186" s="111"/>
      <c r="AB186" s="111"/>
      <c r="AC186" s="115" t="s">
        <v>1825</v>
      </c>
      <c r="AD186" s="111" t="s">
        <v>1826</v>
      </c>
      <c r="AE186" s="98"/>
      <c r="AF186" s="46"/>
      <c r="AG186" s="46"/>
      <c r="AH186" s="46"/>
      <c r="AI186" s="46"/>
      <c r="AJ186" s="46"/>
      <c r="AK186" s="46"/>
      <c r="AL186" s="46"/>
      <c r="AM186" s="46"/>
      <c r="AN186" s="46"/>
      <c r="AO186" s="46"/>
      <c r="AP186" s="46"/>
      <c r="AQ186" s="46"/>
      <c r="AR186" s="46"/>
      <c r="AS186" s="46"/>
      <c r="AT186" s="46"/>
      <c r="AU186" s="46"/>
      <c r="AV186" s="46"/>
      <c r="AW186" s="46"/>
      <c r="AX186" s="46"/>
      <c r="AY186" s="46"/>
      <c r="AZ186" s="46"/>
      <c r="BA186" s="46"/>
      <c r="BB186" s="46"/>
      <c r="BC186" s="46"/>
      <c r="BD186" s="46"/>
      <c r="BE186" s="46"/>
      <c r="BF186" s="46"/>
      <c r="BG186" s="46"/>
      <c r="BH186" s="46"/>
      <c r="BI186" s="46"/>
      <c r="BJ186" s="46"/>
      <c r="BK186" s="46"/>
      <c r="BL186" s="46"/>
      <c r="BM186" s="46"/>
      <c r="BN186" s="46"/>
      <c r="BO186" s="46"/>
      <c r="BP186" s="46"/>
      <c r="BQ186" s="46"/>
      <c r="BR186" s="46"/>
      <c r="BS186" s="46"/>
      <c r="BT186" s="46"/>
      <c r="BU186" s="46"/>
      <c r="BV186" s="46"/>
      <c r="BW186" s="46"/>
      <c r="BX186" s="46"/>
      <c r="BY186" s="46"/>
      <c r="BZ186" s="46"/>
      <c r="CA186" s="46"/>
      <c r="CB186" s="46"/>
      <c r="CC186" s="46"/>
      <c r="CD186" s="46"/>
      <c r="CE186" s="46"/>
      <c r="CF186" s="46"/>
      <c r="CG186" s="46"/>
      <c r="CH186" s="46"/>
      <c r="CI186" s="46"/>
      <c r="CJ186" s="46"/>
      <c r="CK186" s="46"/>
      <c r="CL186" s="46"/>
      <c r="CM186" s="46"/>
      <c r="CN186" s="46"/>
      <c r="CO186" s="46"/>
      <c r="CP186" s="46"/>
      <c r="CQ186" s="46"/>
      <c r="CR186" s="46"/>
      <c r="CS186" s="46"/>
      <c r="CT186" s="46"/>
      <c r="CU186" s="46"/>
      <c r="CV186" s="46"/>
      <c r="CW186" s="46"/>
      <c r="CX186" s="46"/>
      <c r="CY186" s="46"/>
      <c r="CZ186" s="46"/>
      <c r="DA186" s="46"/>
      <c r="DB186" s="46"/>
      <c r="DC186" s="46"/>
      <c r="DD186" s="46"/>
      <c r="DE186" s="46"/>
      <c r="DF186" s="46"/>
      <c r="DG186" s="46"/>
      <c r="DH186" s="46"/>
      <c r="DI186" s="46"/>
      <c r="DJ186" s="46"/>
      <c r="DK186" s="46"/>
      <c r="DL186" s="46"/>
      <c r="DM186" s="46"/>
      <c r="DN186" s="46"/>
      <c r="DO186" s="46"/>
      <c r="DP186" s="46"/>
      <c r="DQ186" s="46"/>
    </row>
    <row r="187" spans="1:121" s="52" customFormat="1" ht="15.75" customHeight="1">
      <c r="A187" s="16">
        <v>186</v>
      </c>
      <c r="B187" s="17">
        <v>43665</v>
      </c>
      <c r="C187" s="105" t="s">
        <v>1755</v>
      </c>
      <c r="D187" s="103" t="s">
        <v>1827</v>
      </c>
      <c r="E187" s="103" t="s">
        <v>59</v>
      </c>
      <c r="F187" s="43" t="s">
        <v>1828</v>
      </c>
      <c r="G187" s="103" t="s">
        <v>1829</v>
      </c>
      <c r="H187" s="111" t="s">
        <v>1830</v>
      </c>
      <c r="I187" s="111" t="s">
        <v>1831</v>
      </c>
      <c r="J187" s="111" t="s">
        <v>312</v>
      </c>
      <c r="K187" s="111" t="s">
        <v>95</v>
      </c>
      <c r="L187" s="111" t="s">
        <v>1832</v>
      </c>
      <c r="M187" s="111" t="s">
        <v>1833</v>
      </c>
      <c r="N187" s="111" t="s">
        <v>1834</v>
      </c>
      <c r="O187" s="111" t="s">
        <v>334</v>
      </c>
      <c r="P187" s="111" t="s">
        <v>1104</v>
      </c>
      <c r="Q187" s="111" t="s">
        <v>42</v>
      </c>
      <c r="R187" s="111">
        <v>29</v>
      </c>
      <c r="S187" s="111" t="s">
        <v>42</v>
      </c>
      <c r="T187" s="111" t="s">
        <v>1835</v>
      </c>
      <c r="U187" s="111" t="s">
        <v>1079</v>
      </c>
      <c r="V187" s="111" t="s">
        <v>42</v>
      </c>
      <c r="W187" s="115" t="s">
        <v>42</v>
      </c>
      <c r="X187" s="111"/>
      <c r="Y187" s="111"/>
      <c r="Z187" s="115" t="s">
        <v>61</v>
      </c>
      <c r="AA187" s="111"/>
      <c r="AB187" s="111"/>
      <c r="AC187" s="115" t="s">
        <v>1836</v>
      </c>
      <c r="AD187" s="111" t="s">
        <v>1837</v>
      </c>
      <c r="AE187" s="98"/>
      <c r="AF187" s="46"/>
      <c r="AG187" s="46"/>
      <c r="AH187" s="46"/>
      <c r="AI187" s="46"/>
      <c r="AJ187" s="46"/>
      <c r="AK187" s="46"/>
      <c r="AL187" s="46"/>
      <c r="AM187" s="46"/>
      <c r="AN187" s="46"/>
      <c r="AO187" s="46"/>
      <c r="AP187" s="46"/>
      <c r="AQ187" s="46"/>
      <c r="AR187" s="46"/>
      <c r="AS187" s="46"/>
      <c r="AT187" s="46"/>
      <c r="AU187" s="46"/>
      <c r="AV187" s="46"/>
      <c r="AW187" s="46"/>
      <c r="AX187" s="46"/>
      <c r="AY187" s="46"/>
      <c r="AZ187" s="46"/>
      <c r="BA187" s="46"/>
      <c r="BB187" s="46"/>
      <c r="BC187" s="46"/>
      <c r="BD187" s="46"/>
      <c r="BE187" s="46"/>
      <c r="BF187" s="46"/>
      <c r="BG187" s="46"/>
      <c r="BH187" s="46"/>
      <c r="BI187" s="46"/>
      <c r="BJ187" s="46"/>
      <c r="BK187" s="46"/>
      <c r="BL187" s="46"/>
      <c r="BM187" s="46"/>
      <c r="BN187" s="46"/>
      <c r="BO187" s="46"/>
      <c r="BP187" s="46"/>
      <c r="BQ187" s="46"/>
      <c r="BR187" s="46"/>
      <c r="BS187" s="46"/>
      <c r="BT187" s="46"/>
      <c r="BU187" s="46"/>
      <c r="BV187" s="46"/>
      <c r="BW187" s="46"/>
      <c r="BX187" s="46"/>
      <c r="BY187" s="46"/>
      <c r="BZ187" s="46"/>
      <c r="CA187" s="46"/>
      <c r="CB187" s="46"/>
      <c r="CC187" s="46"/>
      <c r="CD187" s="46"/>
      <c r="CE187" s="46"/>
      <c r="CF187" s="46"/>
      <c r="CG187" s="46"/>
      <c r="CH187" s="46"/>
      <c r="CI187" s="46"/>
      <c r="CJ187" s="46"/>
      <c r="CK187" s="46"/>
      <c r="CL187" s="46"/>
      <c r="CM187" s="46"/>
      <c r="CN187" s="46"/>
      <c r="CO187" s="46"/>
      <c r="CP187" s="46"/>
      <c r="CQ187" s="46"/>
      <c r="CR187" s="46"/>
      <c r="CS187" s="46"/>
      <c r="CT187" s="46"/>
      <c r="CU187" s="46"/>
      <c r="CV187" s="46"/>
      <c r="CW187" s="46"/>
      <c r="CX187" s="46"/>
      <c r="CY187" s="46"/>
      <c r="CZ187" s="46"/>
      <c r="DA187" s="46"/>
      <c r="DB187" s="46"/>
      <c r="DC187" s="46"/>
      <c r="DD187" s="46"/>
      <c r="DE187" s="46"/>
      <c r="DF187" s="46"/>
      <c r="DG187" s="46"/>
      <c r="DH187" s="46"/>
      <c r="DI187" s="46"/>
      <c r="DJ187" s="46"/>
      <c r="DK187" s="46"/>
      <c r="DL187" s="46"/>
      <c r="DM187" s="46"/>
      <c r="DN187" s="46"/>
      <c r="DO187" s="46"/>
      <c r="DP187" s="46"/>
      <c r="DQ187" s="46"/>
    </row>
    <row r="188" spans="1:121" s="52" customFormat="1" ht="15.75" customHeight="1">
      <c r="A188" s="16">
        <v>187</v>
      </c>
      <c r="B188" s="17">
        <v>43667</v>
      </c>
      <c r="C188" s="105" t="s">
        <v>1804</v>
      </c>
      <c r="D188" s="103" t="s">
        <v>1804</v>
      </c>
      <c r="E188" s="103" t="s">
        <v>37</v>
      </c>
      <c r="F188" s="43" t="s">
        <v>1838</v>
      </c>
      <c r="G188" s="103" t="s">
        <v>1223</v>
      </c>
      <c r="H188" s="111" t="s">
        <v>1839</v>
      </c>
      <c r="I188" s="111" t="s">
        <v>1840</v>
      </c>
      <c r="J188" s="111" t="s">
        <v>1808</v>
      </c>
      <c r="K188" s="111" t="s">
        <v>95</v>
      </c>
      <c r="L188" s="111" t="s">
        <v>1841</v>
      </c>
      <c r="M188" s="111" t="s">
        <v>1842</v>
      </c>
      <c r="N188" s="111" t="s">
        <v>1843</v>
      </c>
      <c r="O188" s="111" t="s">
        <v>134</v>
      </c>
      <c r="P188" s="111" t="s">
        <v>1844</v>
      </c>
      <c r="Q188" s="111" t="s">
        <v>1845</v>
      </c>
      <c r="R188" s="111">
        <v>2</v>
      </c>
      <c r="S188" s="111" t="s">
        <v>1846</v>
      </c>
      <c r="T188" s="111" t="s">
        <v>59</v>
      </c>
      <c r="U188" s="111" t="s">
        <v>1079</v>
      </c>
      <c r="V188" s="111" t="s">
        <v>42</v>
      </c>
      <c r="W188" s="115" t="s">
        <v>42</v>
      </c>
      <c r="X188" s="111"/>
      <c r="Y188" s="111"/>
      <c r="Z188" s="115" t="s">
        <v>61</v>
      </c>
      <c r="AA188" s="111"/>
      <c r="AB188" s="111"/>
      <c r="AC188" s="115" t="s">
        <v>1847</v>
      </c>
      <c r="AD188" s="111" t="s">
        <v>1848</v>
      </c>
      <c r="AE188" s="98"/>
      <c r="AF188" s="46"/>
      <c r="AG188" s="46"/>
      <c r="AH188" s="46"/>
      <c r="AI188" s="46"/>
      <c r="AJ188" s="46"/>
      <c r="AK188" s="46"/>
      <c r="AL188" s="46"/>
      <c r="AM188" s="46"/>
      <c r="AN188" s="46"/>
      <c r="AO188" s="46"/>
      <c r="AP188" s="46"/>
      <c r="AQ188" s="46"/>
      <c r="AR188" s="46"/>
      <c r="AS188" s="46"/>
      <c r="AT188" s="46"/>
      <c r="AU188" s="46"/>
      <c r="AV188" s="46"/>
      <c r="AW188" s="46"/>
      <c r="AX188" s="46"/>
      <c r="AY188" s="46"/>
      <c r="AZ188" s="46"/>
      <c r="BA188" s="46"/>
      <c r="BB188" s="46"/>
      <c r="BC188" s="46"/>
      <c r="BD188" s="46"/>
      <c r="BE188" s="46"/>
      <c r="BF188" s="46"/>
      <c r="BG188" s="46"/>
      <c r="BH188" s="46"/>
      <c r="BI188" s="46"/>
      <c r="BJ188" s="46"/>
      <c r="BK188" s="46"/>
      <c r="BL188" s="46"/>
      <c r="BM188" s="46"/>
      <c r="BN188" s="46"/>
      <c r="BO188" s="46"/>
      <c r="BP188" s="46"/>
      <c r="BQ188" s="46"/>
      <c r="BR188" s="46"/>
      <c r="BS188" s="46"/>
      <c r="BT188" s="46"/>
      <c r="BU188" s="46"/>
      <c r="BV188" s="46"/>
      <c r="BW188" s="46"/>
      <c r="BX188" s="46"/>
      <c r="BY188" s="46"/>
      <c r="BZ188" s="46"/>
      <c r="CA188" s="46"/>
      <c r="CB188" s="46"/>
      <c r="CC188" s="46"/>
      <c r="CD188" s="46"/>
      <c r="CE188" s="46"/>
      <c r="CF188" s="46"/>
      <c r="CG188" s="46"/>
      <c r="CH188" s="46"/>
      <c r="CI188" s="46"/>
      <c r="CJ188" s="46"/>
      <c r="CK188" s="46"/>
      <c r="CL188" s="46"/>
      <c r="CM188" s="46"/>
      <c r="CN188" s="46"/>
      <c r="CO188" s="46"/>
      <c r="CP188" s="46"/>
      <c r="CQ188" s="46"/>
      <c r="CR188" s="46"/>
      <c r="CS188" s="46"/>
      <c r="CT188" s="46"/>
      <c r="CU188" s="46"/>
      <c r="CV188" s="46"/>
      <c r="CW188" s="46"/>
      <c r="CX188" s="46"/>
      <c r="CY188" s="46"/>
      <c r="CZ188" s="46"/>
      <c r="DA188" s="46"/>
      <c r="DB188" s="46"/>
      <c r="DC188" s="46"/>
      <c r="DD188" s="46"/>
      <c r="DE188" s="46"/>
      <c r="DF188" s="46"/>
      <c r="DG188" s="46"/>
      <c r="DH188" s="46"/>
      <c r="DI188" s="46"/>
      <c r="DJ188" s="46"/>
      <c r="DK188" s="46"/>
      <c r="DL188" s="46"/>
      <c r="DM188" s="46"/>
      <c r="DN188" s="46"/>
      <c r="DO188" s="46"/>
      <c r="DP188" s="46"/>
      <c r="DQ188" s="46"/>
    </row>
    <row r="189" spans="1:121" s="53" customFormat="1" ht="15.75" customHeight="1">
      <c r="A189" s="72">
        <v>188</v>
      </c>
      <c r="B189" s="73">
        <v>43504</v>
      </c>
      <c r="C189" s="198" t="s">
        <v>1804</v>
      </c>
      <c r="D189" s="72" t="s">
        <v>1804</v>
      </c>
      <c r="E189" s="72" t="s">
        <v>37</v>
      </c>
      <c r="F189" s="74" t="s">
        <v>1849</v>
      </c>
      <c r="G189" s="72" t="s">
        <v>1850</v>
      </c>
      <c r="H189" s="110" t="s">
        <v>1851</v>
      </c>
      <c r="I189" s="110" t="s">
        <v>1840</v>
      </c>
      <c r="J189" s="110" t="s">
        <v>1808</v>
      </c>
      <c r="K189" s="110" t="s">
        <v>95</v>
      </c>
      <c r="L189" s="110" t="s">
        <v>1852</v>
      </c>
      <c r="M189" s="128" t="s">
        <v>1853</v>
      </c>
      <c r="N189" s="110" t="s">
        <v>1854</v>
      </c>
      <c r="O189" s="110" t="s">
        <v>334</v>
      </c>
      <c r="P189" s="110" t="s">
        <v>1855</v>
      </c>
      <c r="Q189" s="110" t="s">
        <v>1856</v>
      </c>
      <c r="R189" s="110" t="s">
        <v>42</v>
      </c>
      <c r="S189" s="110" t="s">
        <v>42</v>
      </c>
      <c r="T189" s="110" t="s">
        <v>1835</v>
      </c>
      <c r="U189" s="110" t="s">
        <v>1079</v>
      </c>
      <c r="V189" s="110" t="s">
        <v>42</v>
      </c>
      <c r="W189" s="129" t="s">
        <v>42</v>
      </c>
      <c r="X189" s="110"/>
      <c r="Y189" s="110"/>
      <c r="Z189" s="110"/>
      <c r="AA189" s="110" t="s">
        <v>1857</v>
      </c>
      <c r="AB189" s="110"/>
      <c r="AC189" s="129" t="s">
        <v>1858</v>
      </c>
      <c r="AD189" s="110" t="s">
        <v>1859</v>
      </c>
      <c r="AE189" s="97"/>
      <c r="AF189" s="6"/>
      <c r="AG189" s="6"/>
      <c r="AH189" s="6"/>
      <c r="AI189" s="6"/>
      <c r="AJ189" s="6"/>
      <c r="AK189" s="6"/>
      <c r="AL189" s="6"/>
      <c r="AM189" s="6"/>
      <c r="AN189" s="6"/>
      <c r="AO189" s="6"/>
      <c r="AP189" s="6"/>
      <c r="AQ189" s="6"/>
      <c r="AR189" s="6"/>
      <c r="AS189" s="6"/>
      <c r="AT189" s="6"/>
      <c r="AU189" s="6"/>
      <c r="AV189" s="6"/>
      <c r="AW189" s="6"/>
      <c r="AX189" s="6"/>
      <c r="AY189" s="6"/>
      <c r="AZ189" s="6"/>
      <c r="BA189" s="6"/>
      <c r="BB189" s="6"/>
      <c r="BC189" s="6"/>
      <c r="BD189" s="6"/>
      <c r="BE189" s="6"/>
      <c r="BF189" s="6"/>
      <c r="BG189" s="6"/>
      <c r="BH189" s="6"/>
      <c r="BI189" s="6"/>
      <c r="BJ189" s="6"/>
      <c r="BK189" s="6"/>
      <c r="BL189" s="6"/>
      <c r="BM189" s="6"/>
      <c r="BN189" s="6"/>
      <c r="BO189" s="6"/>
      <c r="BP189" s="6"/>
      <c r="BQ189" s="6"/>
      <c r="BR189" s="6"/>
      <c r="BS189" s="6"/>
      <c r="BT189" s="6"/>
      <c r="BU189" s="6"/>
      <c r="BV189" s="6"/>
      <c r="BW189" s="6"/>
      <c r="BX189" s="6"/>
      <c r="BY189" s="6"/>
      <c r="BZ189" s="6"/>
      <c r="CA189" s="6"/>
      <c r="CB189" s="6"/>
      <c r="CC189" s="6"/>
      <c r="CD189" s="6"/>
      <c r="CE189" s="6"/>
      <c r="CF189" s="6"/>
      <c r="CG189" s="6"/>
      <c r="CH189" s="6"/>
      <c r="CI189" s="6"/>
      <c r="CJ189" s="6"/>
      <c r="CK189" s="6"/>
      <c r="CL189" s="6"/>
      <c r="CM189" s="6"/>
      <c r="CN189" s="6"/>
      <c r="CO189" s="6"/>
      <c r="CP189" s="6"/>
      <c r="CQ189" s="6"/>
      <c r="CR189" s="6"/>
      <c r="CS189" s="6"/>
      <c r="CT189" s="6"/>
      <c r="CU189" s="6"/>
      <c r="CV189" s="6"/>
      <c r="CW189" s="6"/>
      <c r="CX189" s="6"/>
      <c r="CY189" s="6"/>
      <c r="CZ189" s="6"/>
      <c r="DA189" s="6"/>
      <c r="DB189" s="6"/>
      <c r="DC189" s="6"/>
      <c r="DD189" s="6"/>
      <c r="DE189" s="6"/>
      <c r="DF189" s="6"/>
      <c r="DG189" s="6"/>
      <c r="DH189" s="6"/>
      <c r="DI189" s="6"/>
      <c r="DJ189" s="6"/>
      <c r="DK189" s="6"/>
      <c r="DL189" s="6"/>
      <c r="DM189" s="6"/>
      <c r="DN189" s="6"/>
      <c r="DO189" s="6"/>
      <c r="DP189" s="6"/>
      <c r="DQ189" s="6"/>
    </row>
    <row r="190" spans="1:121" s="53" customFormat="1" ht="15.75" customHeight="1">
      <c r="A190" s="72">
        <v>189</v>
      </c>
      <c r="B190" s="73">
        <v>43674</v>
      </c>
      <c r="C190" s="198" t="s">
        <v>1745</v>
      </c>
      <c r="D190" s="72" t="s">
        <v>45</v>
      </c>
      <c r="E190" s="72" t="s">
        <v>37</v>
      </c>
      <c r="F190" s="74" t="s">
        <v>1860</v>
      </c>
      <c r="G190" s="72" t="s">
        <v>1223</v>
      </c>
      <c r="H190" s="110" t="s">
        <v>1861</v>
      </c>
      <c r="I190" s="110" t="s">
        <v>1862</v>
      </c>
      <c r="J190" s="110" t="s">
        <v>894</v>
      </c>
      <c r="K190" s="110" t="s">
        <v>95</v>
      </c>
      <c r="L190" s="110" t="s">
        <v>37</v>
      </c>
      <c r="M190" s="110" t="s">
        <v>1863</v>
      </c>
      <c r="N190" s="110" t="s">
        <v>1864</v>
      </c>
      <c r="O190" s="110" t="s">
        <v>55</v>
      </c>
      <c r="P190" s="110" t="s">
        <v>1865</v>
      </c>
      <c r="Q190" s="110" t="s">
        <v>1866</v>
      </c>
      <c r="R190" s="110" t="s">
        <v>42</v>
      </c>
      <c r="S190" s="110" t="s">
        <v>42</v>
      </c>
      <c r="T190" s="110" t="s">
        <v>1835</v>
      </c>
      <c r="U190" s="110" t="s">
        <v>1867</v>
      </c>
      <c r="V190" s="110" t="s">
        <v>42</v>
      </c>
      <c r="W190" s="110" t="s">
        <v>81</v>
      </c>
      <c r="X190" s="129" t="s">
        <v>1868</v>
      </c>
      <c r="Y190" s="110"/>
      <c r="Z190" s="129" t="s">
        <v>61</v>
      </c>
      <c r="AA190" s="110"/>
      <c r="AB190" s="110"/>
      <c r="AC190" s="129" t="s">
        <v>1869</v>
      </c>
      <c r="AD190" s="110" t="s">
        <v>1870</v>
      </c>
      <c r="AE190" s="97"/>
      <c r="AF190" s="6"/>
      <c r="AG190" s="6"/>
      <c r="AH190" s="6"/>
      <c r="AI190" s="6"/>
      <c r="AJ190" s="6"/>
      <c r="AK190" s="6"/>
      <c r="AL190" s="6"/>
      <c r="AM190" s="6"/>
      <c r="AN190" s="6"/>
      <c r="AO190" s="6"/>
      <c r="AP190" s="6"/>
      <c r="AQ190" s="6"/>
      <c r="AR190" s="6"/>
      <c r="AS190" s="6"/>
      <c r="AT190" s="6"/>
      <c r="AU190" s="6"/>
      <c r="AV190" s="6"/>
      <c r="AW190" s="6"/>
      <c r="AX190" s="6"/>
      <c r="AY190" s="6"/>
      <c r="AZ190" s="6"/>
      <c r="BA190" s="6"/>
      <c r="BB190" s="6"/>
      <c r="BC190" s="6"/>
      <c r="BD190" s="6"/>
      <c r="BE190" s="6"/>
      <c r="BF190" s="6"/>
      <c r="BG190" s="6"/>
      <c r="BH190" s="6"/>
      <c r="BI190" s="6"/>
      <c r="BJ190" s="6"/>
      <c r="BK190" s="6"/>
      <c r="BL190" s="6"/>
      <c r="BM190" s="6"/>
      <c r="BN190" s="6"/>
      <c r="BO190" s="6"/>
      <c r="BP190" s="6"/>
      <c r="BQ190" s="6"/>
      <c r="BR190" s="6"/>
      <c r="BS190" s="6"/>
      <c r="BT190" s="6"/>
      <c r="BU190" s="6"/>
      <c r="BV190" s="6"/>
      <c r="BW190" s="6"/>
      <c r="BX190" s="6"/>
      <c r="BY190" s="6"/>
      <c r="BZ190" s="6"/>
      <c r="CA190" s="6"/>
      <c r="CB190" s="6"/>
      <c r="CC190" s="6"/>
      <c r="CD190" s="6"/>
      <c r="CE190" s="6"/>
      <c r="CF190" s="6"/>
      <c r="CG190" s="6"/>
      <c r="CH190" s="6"/>
      <c r="CI190" s="6"/>
      <c r="CJ190" s="6"/>
      <c r="CK190" s="6"/>
      <c r="CL190" s="6"/>
      <c r="CM190" s="6"/>
      <c r="CN190" s="6"/>
      <c r="CO190" s="6"/>
      <c r="CP190" s="6"/>
      <c r="CQ190" s="6"/>
      <c r="CR190" s="6"/>
      <c r="CS190" s="6"/>
      <c r="CT190" s="6"/>
      <c r="CU190" s="6"/>
      <c r="CV190" s="6"/>
      <c r="CW190" s="6"/>
      <c r="CX190" s="6"/>
      <c r="CY190" s="6"/>
      <c r="CZ190" s="6"/>
      <c r="DA190" s="6"/>
      <c r="DB190" s="6"/>
      <c r="DC190" s="6"/>
      <c r="DD190" s="6"/>
      <c r="DE190" s="6"/>
      <c r="DF190" s="6"/>
      <c r="DG190" s="6"/>
      <c r="DH190" s="6"/>
      <c r="DI190" s="6"/>
      <c r="DJ190" s="6"/>
      <c r="DK190" s="6"/>
      <c r="DL190" s="6"/>
      <c r="DM190" s="6"/>
      <c r="DN190" s="6"/>
      <c r="DO190" s="6"/>
      <c r="DP190" s="6"/>
      <c r="DQ190" s="6"/>
    </row>
    <row r="191" spans="1:121" s="52" customFormat="1" ht="15.75" customHeight="1">
      <c r="A191" s="16">
        <v>190</v>
      </c>
      <c r="B191" s="17">
        <v>43673</v>
      </c>
      <c r="C191" s="105" t="s">
        <v>1745</v>
      </c>
      <c r="D191" s="103" t="s">
        <v>45</v>
      </c>
      <c r="E191" s="103" t="s">
        <v>37</v>
      </c>
      <c r="F191" s="43" t="s">
        <v>1871</v>
      </c>
      <c r="G191" s="103" t="s">
        <v>1223</v>
      </c>
      <c r="H191" s="111" t="s">
        <v>1872</v>
      </c>
      <c r="I191" s="111" t="s">
        <v>1873</v>
      </c>
      <c r="J191" s="111" t="s">
        <v>894</v>
      </c>
      <c r="K191" s="111" t="s">
        <v>95</v>
      </c>
      <c r="L191" s="111" t="s">
        <v>1874</v>
      </c>
      <c r="M191" s="111" t="s">
        <v>1875</v>
      </c>
      <c r="N191" s="111" t="s">
        <v>1876</v>
      </c>
      <c r="O191" s="111" t="s">
        <v>55</v>
      </c>
      <c r="P191" s="111" t="s">
        <v>1877</v>
      </c>
      <c r="Q191" s="111" t="s">
        <v>57</v>
      </c>
      <c r="R191" s="111">
        <v>1</v>
      </c>
      <c r="S191" s="111">
        <v>29</v>
      </c>
      <c r="T191" s="111" t="s">
        <v>59</v>
      </c>
      <c r="U191" s="111" t="s">
        <v>1878</v>
      </c>
      <c r="V191" s="111" t="s">
        <v>362</v>
      </c>
      <c r="W191" s="111" t="s">
        <v>57</v>
      </c>
      <c r="X191" s="111"/>
      <c r="Y191" s="111"/>
      <c r="Z191" s="115" t="s">
        <v>61</v>
      </c>
      <c r="AA191" s="111"/>
      <c r="AB191" s="111"/>
      <c r="AC191" s="115" t="s">
        <v>1879</v>
      </c>
      <c r="AD191" s="111" t="s">
        <v>1880</v>
      </c>
      <c r="AE191" s="98"/>
      <c r="AF191" s="46"/>
      <c r="AG191" s="46"/>
      <c r="AH191" s="46"/>
      <c r="AI191" s="46"/>
      <c r="AJ191" s="46"/>
      <c r="AK191" s="46"/>
      <c r="AL191" s="46"/>
      <c r="AM191" s="46"/>
      <c r="AN191" s="46"/>
      <c r="AO191" s="46"/>
      <c r="AP191" s="46"/>
      <c r="AQ191" s="46"/>
      <c r="AR191" s="46"/>
      <c r="AS191" s="46"/>
      <c r="AT191" s="46"/>
      <c r="AU191" s="46"/>
      <c r="AV191" s="46"/>
      <c r="AW191" s="46"/>
      <c r="AX191" s="46"/>
      <c r="AY191" s="46"/>
      <c r="AZ191" s="46"/>
      <c r="BA191" s="46"/>
      <c r="BB191" s="46"/>
      <c r="BC191" s="46"/>
      <c r="BD191" s="46"/>
      <c r="BE191" s="46"/>
      <c r="BF191" s="46"/>
      <c r="BG191" s="46"/>
      <c r="BH191" s="46"/>
      <c r="BI191" s="46"/>
      <c r="BJ191" s="46"/>
      <c r="BK191" s="46"/>
      <c r="BL191" s="46"/>
      <c r="BM191" s="46"/>
      <c r="BN191" s="46"/>
      <c r="BO191" s="46"/>
      <c r="BP191" s="46"/>
      <c r="BQ191" s="46"/>
      <c r="BR191" s="46"/>
      <c r="BS191" s="46"/>
      <c r="BT191" s="46"/>
      <c r="BU191" s="46"/>
      <c r="BV191" s="46"/>
      <c r="BW191" s="46"/>
      <c r="BX191" s="46"/>
      <c r="BY191" s="46"/>
      <c r="BZ191" s="46"/>
      <c r="CA191" s="46"/>
      <c r="CB191" s="46"/>
      <c r="CC191" s="46"/>
      <c r="CD191" s="46"/>
      <c r="CE191" s="46"/>
      <c r="CF191" s="46"/>
      <c r="CG191" s="46"/>
      <c r="CH191" s="46"/>
      <c r="CI191" s="46"/>
      <c r="CJ191" s="46"/>
      <c r="CK191" s="46"/>
      <c r="CL191" s="46"/>
      <c r="CM191" s="46"/>
      <c r="CN191" s="46"/>
      <c r="CO191" s="46"/>
      <c r="CP191" s="46"/>
      <c r="CQ191" s="46"/>
      <c r="CR191" s="46"/>
      <c r="CS191" s="46"/>
      <c r="CT191" s="46"/>
      <c r="CU191" s="46"/>
      <c r="CV191" s="46"/>
      <c r="CW191" s="46"/>
      <c r="CX191" s="46"/>
      <c r="CY191" s="46"/>
      <c r="CZ191" s="46"/>
      <c r="DA191" s="46"/>
      <c r="DB191" s="46"/>
      <c r="DC191" s="46"/>
      <c r="DD191" s="46"/>
      <c r="DE191" s="46"/>
      <c r="DF191" s="46"/>
      <c r="DG191" s="46"/>
      <c r="DH191" s="46"/>
      <c r="DI191" s="46"/>
      <c r="DJ191" s="46"/>
      <c r="DK191" s="46"/>
      <c r="DL191" s="46"/>
      <c r="DM191" s="46"/>
      <c r="DN191" s="46"/>
      <c r="DO191" s="46"/>
      <c r="DP191" s="46"/>
      <c r="DQ191" s="46"/>
    </row>
    <row r="192" spans="1:121" s="52" customFormat="1" ht="15.75" customHeight="1">
      <c r="A192" s="16">
        <v>191</v>
      </c>
      <c r="B192" s="17">
        <v>43650</v>
      </c>
      <c r="C192" s="105" t="s">
        <v>1755</v>
      </c>
      <c r="D192" s="103" t="s">
        <v>45</v>
      </c>
      <c r="E192" s="103" t="s">
        <v>37</v>
      </c>
      <c r="F192" s="109" t="s">
        <v>1881</v>
      </c>
      <c r="G192" s="103"/>
      <c r="H192" s="115" t="s">
        <v>1882</v>
      </c>
      <c r="I192" s="111" t="s">
        <v>1883</v>
      </c>
      <c r="J192" s="111" t="s">
        <v>312</v>
      </c>
      <c r="K192" s="111" t="s">
        <v>95</v>
      </c>
      <c r="L192" s="111" t="s">
        <v>1884</v>
      </c>
      <c r="M192" s="111" t="s">
        <v>1885</v>
      </c>
      <c r="N192" s="111" t="s">
        <v>1886</v>
      </c>
      <c r="O192" s="111" t="s">
        <v>334</v>
      </c>
      <c r="P192" s="111" t="s">
        <v>1887</v>
      </c>
      <c r="Q192" s="111" t="s">
        <v>42</v>
      </c>
      <c r="R192" s="111">
        <v>2</v>
      </c>
      <c r="S192" s="111" t="s">
        <v>1888</v>
      </c>
      <c r="T192" s="111" t="s">
        <v>59</v>
      </c>
      <c r="U192" s="111" t="s">
        <v>1878</v>
      </c>
      <c r="V192" s="111" t="s">
        <v>1889</v>
      </c>
      <c r="W192" s="115" t="s">
        <v>42</v>
      </c>
      <c r="X192" s="111"/>
      <c r="Y192" s="111"/>
      <c r="Z192" s="115" t="s">
        <v>61</v>
      </c>
      <c r="AA192" s="111"/>
      <c r="AB192" s="111"/>
      <c r="AC192" s="115" t="s">
        <v>1890</v>
      </c>
      <c r="AD192" s="111" t="s">
        <v>1891</v>
      </c>
      <c r="AE192" s="98"/>
      <c r="AF192" s="46"/>
      <c r="AG192" s="46"/>
      <c r="AH192" s="46"/>
      <c r="AI192" s="46"/>
      <c r="AJ192" s="46"/>
      <c r="AK192" s="46"/>
      <c r="AL192" s="46"/>
      <c r="AM192" s="46"/>
      <c r="AN192" s="46"/>
      <c r="AO192" s="46"/>
      <c r="AP192" s="46"/>
      <c r="AQ192" s="46"/>
      <c r="AR192" s="46"/>
      <c r="AS192" s="46"/>
      <c r="AT192" s="46"/>
      <c r="AU192" s="46"/>
      <c r="AV192" s="46"/>
      <c r="AW192" s="46"/>
      <c r="AX192" s="46"/>
      <c r="AY192" s="46"/>
      <c r="AZ192" s="46"/>
      <c r="BA192" s="46"/>
      <c r="BB192" s="46"/>
      <c r="BC192" s="46"/>
      <c r="BD192" s="46"/>
      <c r="BE192" s="46"/>
      <c r="BF192" s="46"/>
      <c r="BG192" s="46"/>
      <c r="BH192" s="46"/>
      <c r="BI192" s="46"/>
      <c r="BJ192" s="46"/>
      <c r="BK192" s="46"/>
      <c r="BL192" s="46"/>
      <c r="BM192" s="46"/>
      <c r="BN192" s="46"/>
      <c r="BO192" s="46"/>
      <c r="BP192" s="46"/>
      <c r="BQ192" s="46"/>
      <c r="BR192" s="46"/>
      <c r="BS192" s="46"/>
      <c r="BT192" s="46"/>
      <c r="BU192" s="46"/>
      <c r="BV192" s="46"/>
      <c r="BW192" s="46"/>
      <c r="BX192" s="46"/>
      <c r="BY192" s="46"/>
      <c r="BZ192" s="46"/>
      <c r="CA192" s="46"/>
      <c r="CB192" s="46"/>
      <c r="CC192" s="46"/>
      <c r="CD192" s="46"/>
      <c r="CE192" s="46"/>
      <c r="CF192" s="46"/>
      <c r="CG192" s="46"/>
      <c r="CH192" s="46"/>
      <c r="CI192" s="46"/>
      <c r="CJ192" s="46"/>
      <c r="CK192" s="46"/>
      <c r="CL192" s="46"/>
      <c r="CM192" s="46"/>
      <c r="CN192" s="46"/>
      <c r="CO192" s="46"/>
      <c r="CP192" s="46"/>
      <c r="CQ192" s="46"/>
      <c r="CR192" s="46"/>
      <c r="CS192" s="46"/>
      <c r="CT192" s="46"/>
      <c r="CU192" s="46"/>
      <c r="CV192" s="46"/>
      <c r="CW192" s="46"/>
      <c r="CX192" s="46"/>
      <c r="CY192" s="46"/>
      <c r="CZ192" s="46"/>
      <c r="DA192" s="46"/>
      <c r="DB192" s="46"/>
      <c r="DC192" s="46"/>
      <c r="DD192" s="46"/>
      <c r="DE192" s="46"/>
      <c r="DF192" s="46"/>
      <c r="DG192" s="46"/>
      <c r="DH192" s="46"/>
      <c r="DI192" s="46"/>
      <c r="DJ192" s="46"/>
      <c r="DK192" s="46"/>
      <c r="DL192" s="46"/>
      <c r="DM192" s="46"/>
      <c r="DN192" s="46"/>
      <c r="DO192" s="46"/>
      <c r="DP192" s="46"/>
      <c r="DQ192" s="46"/>
    </row>
    <row r="193" spans="1:121" s="52" customFormat="1" ht="15.75" customHeight="1">
      <c r="A193" s="16">
        <v>192</v>
      </c>
      <c r="B193" s="17">
        <v>43683</v>
      </c>
      <c r="C193" s="105" t="s">
        <v>1783</v>
      </c>
      <c r="D193" s="103" t="s">
        <v>45</v>
      </c>
      <c r="E193" s="103" t="s">
        <v>37</v>
      </c>
      <c r="F193" s="103" t="s">
        <v>1892</v>
      </c>
      <c r="G193" s="103" t="s">
        <v>1223</v>
      </c>
      <c r="H193" s="111" t="s">
        <v>1893</v>
      </c>
      <c r="I193" s="111" t="s">
        <v>1894</v>
      </c>
      <c r="J193" s="111" t="s">
        <v>312</v>
      </c>
      <c r="K193" s="111" t="s">
        <v>95</v>
      </c>
      <c r="L193" s="111" t="s">
        <v>1895</v>
      </c>
      <c r="M193" s="111" t="s">
        <v>1896</v>
      </c>
      <c r="N193" s="111" t="s">
        <v>1897</v>
      </c>
      <c r="O193" s="111" t="s">
        <v>55</v>
      </c>
      <c r="P193" s="111" t="s">
        <v>1898</v>
      </c>
      <c r="Q193" s="111" t="s">
        <v>42</v>
      </c>
      <c r="R193" s="111">
        <v>36</v>
      </c>
      <c r="S193" s="111" t="s">
        <v>42</v>
      </c>
      <c r="T193" s="111" t="s">
        <v>1835</v>
      </c>
      <c r="U193" s="111" t="s">
        <v>43</v>
      </c>
      <c r="V193" s="111" t="s">
        <v>1792</v>
      </c>
      <c r="W193" s="115" t="s">
        <v>42</v>
      </c>
      <c r="X193" s="111"/>
      <c r="Y193" s="111"/>
      <c r="Z193" s="115" t="s">
        <v>61</v>
      </c>
      <c r="AA193" s="115" t="s">
        <v>1899</v>
      </c>
      <c r="AB193" s="111"/>
      <c r="AC193" s="115" t="s">
        <v>1900</v>
      </c>
      <c r="AD193" s="111" t="s">
        <v>1901</v>
      </c>
      <c r="AE193" s="98"/>
      <c r="AF193" s="46"/>
      <c r="AG193" s="46"/>
      <c r="AH193" s="46"/>
      <c r="AI193" s="46"/>
      <c r="AJ193" s="46"/>
      <c r="AK193" s="46"/>
      <c r="AL193" s="46"/>
      <c r="AM193" s="46"/>
      <c r="AN193" s="46"/>
      <c r="AO193" s="46"/>
      <c r="AP193" s="46"/>
      <c r="AQ193" s="46"/>
      <c r="AR193" s="46"/>
      <c r="AS193" s="46"/>
      <c r="AT193" s="46"/>
      <c r="AU193" s="46"/>
      <c r="AV193" s="46"/>
      <c r="AW193" s="46"/>
      <c r="AX193" s="46"/>
      <c r="AY193" s="46"/>
      <c r="AZ193" s="46"/>
      <c r="BA193" s="46"/>
      <c r="BB193" s="46"/>
      <c r="BC193" s="46"/>
      <c r="BD193" s="46"/>
      <c r="BE193" s="46"/>
      <c r="BF193" s="46"/>
      <c r="BG193" s="46"/>
      <c r="BH193" s="46"/>
      <c r="BI193" s="46"/>
      <c r="BJ193" s="46"/>
      <c r="BK193" s="46"/>
      <c r="BL193" s="46"/>
      <c r="BM193" s="46"/>
      <c r="BN193" s="46"/>
      <c r="BO193" s="46"/>
      <c r="BP193" s="46"/>
      <c r="BQ193" s="46"/>
      <c r="BR193" s="46"/>
      <c r="BS193" s="46"/>
      <c r="BT193" s="46"/>
      <c r="BU193" s="46"/>
      <c r="BV193" s="46"/>
      <c r="BW193" s="46"/>
      <c r="BX193" s="46"/>
      <c r="BY193" s="46"/>
      <c r="BZ193" s="46"/>
      <c r="CA193" s="46"/>
      <c r="CB193" s="46"/>
      <c r="CC193" s="46"/>
      <c r="CD193" s="46"/>
      <c r="CE193" s="46"/>
      <c r="CF193" s="46"/>
      <c r="CG193" s="46"/>
      <c r="CH193" s="46"/>
      <c r="CI193" s="46"/>
      <c r="CJ193" s="46"/>
      <c r="CK193" s="46"/>
      <c r="CL193" s="46"/>
      <c r="CM193" s="46"/>
      <c r="CN193" s="46"/>
      <c r="CO193" s="46"/>
      <c r="CP193" s="46"/>
      <c r="CQ193" s="46"/>
      <c r="CR193" s="46"/>
      <c r="CS193" s="46"/>
      <c r="CT193" s="46"/>
      <c r="CU193" s="46"/>
      <c r="CV193" s="46"/>
      <c r="CW193" s="46"/>
      <c r="CX193" s="46"/>
      <c r="CY193" s="46"/>
      <c r="CZ193" s="46"/>
      <c r="DA193" s="46"/>
      <c r="DB193" s="46"/>
      <c r="DC193" s="46"/>
      <c r="DD193" s="46"/>
      <c r="DE193" s="46"/>
      <c r="DF193" s="46"/>
      <c r="DG193" s="46"/>
      <c r="DH193" s="46"/>
      <c r="DI193" s="46"/>
      <c r="DJ193" s="46"/>
      <c r="DK193" s="46"/>
      <c r="DL193" s="46"/>
      <c r="DM193" s="46"/>
      <c r="DN193" s="46"/>
      <c r="DO193" s="46"/>
      <c r="DP193" s="46"/>
      <c r="DQ193" s="46"/>
    </row>
    <row r="194" spans="1:121" s="52" customFormat="1" ht="15.75" customHeight="1">
      <c r="A194" s="16">
        <v>193</v>
      </c>
      <c r="B194" s="17">
        <v>43703</v>
      </c>
      <c r="C194" s="105" t="s">
        <v>1902</v>
      </c>
      <c r="D194" s="103" t="s">
        <v>1903</v>
      </c>
      <c r="E194" s="103" t="s">
        <v>59</v>
      </c>
      <c r="F194" s="107" t="s">
        <v>1904</v>
      </c>
      <c r="G194" s="103" t="s">
        <v>1905</v>
      </c>
      <c r="H194" s="111" t="s">
        <v>1906</v>
      </c>
      <c r="I194" s="111" t="s">
        <v>1907</v>
      </c>
      <c r="J194" s="111" t="s">
        <v>894</v>
      </c>
      <c r="K194" s="111" t="s">
        <v>95</v>
      </c>
      <c r="L194" s="111" t="s">
        <v>1908</v>
      </c>
      <c r="M194" s="111" t="s">
        <v>1909</v>
      </c>
      <c r="N194" s="111" t="s">
        <v>1910</v>
      </c>
      <c r="O194" s="111" t="s">
        <v>334</v>
      </c>
      <c r="P194" s="111" t="s">
        <v>1127</v>
      </c>
      <c r="Q194" s="111" t="s">
        <v>1911</v>
      </c>
      <c r="R194" s="111">
        <v>5</v>
      </c>
      <c r="S194" s="111" t="s">
        <v>42</v>
      </c>
      <c r="T194" s="111" t="s">
        <v>1835</v>
      </c>
      <c r="U194" s="111" t="s">
        <v>1912</v>
      </c>
      <c r="V194" s="111" t="s">
        <v>1913</v>
      </c>
      <c r="W194" s="115" t="s">
        <v>42</v>
      </c>
      <c r="X194" s="111"/>
      <c r="Y194" s="111"/>
      <c r="Z194" s="111"/>
      <c r="AA194" s="115" t="s">
        <v>1914</v>
      </c>
      <c r="AB194" s="111"/>
      <c r="AC194" s="115" t="s">
        <v>1915</v>
      </c>
      <c r="AD194" s="111"/>
      <c r="AE194" s="98"/>
      <c r="AF194" s="46"/>
      <c r="AG194" s="46"/>
      <c r="AH194" s="46"/>
      <c r="AI194" s="46"/>
      <c r="AJ194" s="46"/>
      <c r="AK194" s="46"/>
      <c r="AL194" s="46"/>
      <c r="AM194" s="46"/>
      <c r="AN194" s="46"/>
      <c r="AO194" s="46"/>
      <c r="AP194" s="46"/>
      <c r="AQ194" s="46"/>
      <c r="AR194" s="46"/>
      <c r="AS194" s="46"/>
      <c r="AT194" s="46"/>
      <c r="AU194" s="46"/>
      <c r="AV194" s="46"/>
      <c r="AW194" s="46"/>
      <c r="AX194" s="46"/>
      <c r="AY194" s="46"/>
      <c r="AZ194" s="46"/>
      <c r="BA194" s="46"/>
      <c r="BB194" s="46"/>
      <c r="BC194" s="46"/>
      <c r="BD194" s="46"/>
      <c r="BE194" s="46"/>
      <c r="BF194" s="46"/>
      <c r="BG194" s="46"/>
      <c r="BH194" s="46"/>
      <c r="BI194" s="46"/>
      <c r="BJ194" s="46"/>
      <c r="BK194" s="46"/>
      <c r="BL194" s="46"/>
      <c r="BM194" s="46"/>
      <c r="BN194" s="46"/>
      <c r="BO194" s="46"/>
      <c r="BP194" s="46"/>
      <c r="BQ194" s="46"/>
      <c r="BR194" s="46"/>
      <c r="BS194" s="46"/>
      <c r="BT194" s="46"/>
      <c r="BU194" s="46"/>
      <c r="BV194" s="46"/>
      <c r="BW194" s="46"/>
      <c r="BX194" s="46"/>
      <c r="BY194" s="46"/>
      <c r="BZ194" s="46"/>
      <c r="CA194" s="46"/>
      <c r="CB194" s="46"/>
      <c r="CC194" s="46"/>
      <c r="CD194" s="46"/>
      <c r="CE194" s="46"/>
      <c r="CF194" s="46"/>
      <c r="CG194" s="46"/>
      <c r="CH194" s="46"/>
      <c r="CI194" s="46"/>
      <c r="CJ194" s="46"/>
      <c r="CK194" s="46"/>
      <c r="CL194" s="46"/>
      <c r="CM194" s="46"/>
      <c r="CN194" s="46"/>
      <c r="CO194" s="46"/>
      <c r="CP194" s="46"/>
      <c r="CQ194" s="46"/>
      <c r="CR194" s="46"/>
      <c r="CS194" s="46"/>
      <c r="CT194" s="46"/>
      <c r="CU194" s="46"/>
      <c r="CV194" s="46"/>
      <c r="CW194" s="46"/>
      <c r="CX194" s="46"/>
      <c r="CY194" s="46"/>
      <c r="CZ194" s="46"/>
      <c r="DA194" s="46"/>
      <c r="DB194" s="46"/>
      <c r="DC194" s="46"/>
      <c r="DD194" s="46"/>
      <c r="DE194" s="46"/>
      <c r="DF194" s="46"/>
      <c r="DG194" s="46"/>
      <c r="DH194" s="46"/>
      <c r="DI194" s="46"/>
      <c r="DJ194" s="46"/>
      <c r="DK194" s="46"/>
      <c r="DL194" s="46"/>
      <c r="DM194" s="46"/>
      <c r="DN194" s="46"/>
      <c r="DO194" s="46"/>
      <c r="DP194" s="46"/>
      <c r="DQ194" s="46"/>
    </row>
    <row r="195" spans="1:121" s="52" customFormat="1" ht="15.75" customHeight="1">
      <c r="A195" s="16">
        <v>194</v>
      </c>
      <c r="B195" s="17">
        <v>43717</v>
      </c>
      <c r="C195" s="105" t="s">
        <v>1902</v>
      </c>
      <c r="D195" s="103" t="s">
        <v>1916</v>
      </c>
      <c r="E195" s="103" t="s">
        <v>59</v>
      </c>
      <c r="F195" s="43" t="s">
        <v>1917</v>
      </c>
      <c r="G195" s="103" t="s">
        <v>1905</v>
      </c>
      <c r="H195" s="115" t="s">
        <v>1918</v>
      </c>
      <c r="I195" s="111"/>
      <c r="J195" s="111" t="s">
        <v>894</v>
      </c>
      <c r="K195" s="111" t="s">
        <v>95</v>
      </c>
      <c r="L195" s="111" t="s">
        <v>1919</v>
      </c>
      <c r="M195" s="111" t="s">
        <v>1920</v>
      </c>
      <c r="N195" s="111" t="s">
        <v>1921</v>
      </c>
      <c r="O195" s="111" t="s">
        <v>55</v>
      </c>
      <c r="P195" s="111" t="s">
        <v>1922</v>
      </c>
      <c r="Q195" s="111" t="s">
        <v>42</v>
      </c>
      <c r="R195" s="111">
        <v>1</v>
      </c>
      <c r="S195" s="111" t="s">
        <v>42</v>
      </c>
      <c r="T195" s="111" t="s">
        <v>59</v>
      </c>
      <c r="U195" s="111" t="s">
        <v>1878</v>
      </c>
      <c r="V195" s="111" t="s">
        <v>42</v>
      </c>
      <c r="W195" s="111" t="s">
        <v>81</v>
      </c>
      <c r="X195" s="115" t="s">
        <v>1923</v>
      </c>
      <c r="Y195" s="111"/>
      <c r="Z195" s="115" t="s">
        <v>61</v>
      </c>
      <c r="AA195" s="111"/>
      <c r="AB195" s="111"/>
      <c r="AC195" s="111"/>
      <c r="AD195" s="115" t="s">
        <v>1924</v>
      </c>
      <c r="AE195" s="98"/>
      <c r="AF195" s="46"/>
      <c r="AG195" s="46"/>
      <c r="AH195" s="46"/>
      <c r="AI195" s="46"/>
      <c r="AJ195" s="46"/>
      <c r="AK195" s="46"/>
      <c r="AL195" s="46"/>
      <c r="AM195" s="46"/>
      <c r="AN195" s="46"/>
      <c r="AO195" s="46"/>
      <c r="AP195" s="46"/>
      <c r="AQ195" s="46"/>
      <c r="AR195" s="46"/>
      <c r="AS195" s="46"/>
      <c r="AT195" s="46"/>
      <c r="AU195" s="46"/>
      <c r="AV195" s="46"/>
      <c r="AW195" s="46"/>
      <c r="AX195" s="46"/>
      <c r="AY195" s="46"/>
      <c r="AZ195" s="46"/>
      <c r="BA195" s="46"/>
      <c r="BB195" s="46"/>
      <c r="BC195" s="46"/>
      <c r="BD195" s="46"/>
      <c r="BE195" s="46"/>
      <c r="BF195" s="46"/>
      <c r="BG195" s="46"/>
      <c r="BH195" s="46"/>
      <c r="BI195" s="46"/>
      <c r="BJ195" s="46"/>
      <c r="BK195" s="46"/>
      <c r="BL195" s="46"/>
      <c r="BM195" s="46"/>
      <c r="BN195" s="46"/>
      <c r="BO195" s="46"/>
      <c r="BP195" s="46"/>
      <c r="BQ195" s="46"/>
      <c r="BR195" s="46"/>
      <c r="BS195" s="46"/>
      <c r="BT195" s="46"/>
      <c r="BU195" s="46"/>
      <c r="BV195" s="46"/>
      <c r="BW195" s="46"/>
      <c r="BX195" s="46"/>
      <c r="BY195" s="46"/>
      <c r="BZ195" s="46"/>
      <c r="CA195" s="46"/>
      <c r="CB195" s="46"/>
      <c r="CC195" s="46"/>
      <c r="CD195" s="46"/>
      <c r="CE195" s="46"/>
      <c r="CF195" s="46"/>
      <c r="CG195" s="46"/>
      <c r="CH195" s="46"/>
      <c r="CI195" s="46"/>
      <c r="CJ195" s="46"/>
      <c r="CK195" s="46"/>
      <c r="CL195" s="46"/>
      <c r="CM195" s="46"/>
      <c r="CN195" s="46"/>
      <c r="CO195" s="46"/>
      <c r="CP195" s="46"/>
      <c r="CQ195" s="46"/>
      <c r="CR195" s="46"/>
      <c r="CS195" s="46"/>
      <c r="CT195" s="46"/>
      <c r="CU195" s="46"/>
      <c r="CV195" s="46"/>
      <c r="CW195" s="46"/>
      <c r="CX195" s="46"/>
      <c r="CY195" s="46"/>
      <c r="CZ195" s="46"/>
      <c r="DA195" s="46"/>
      <c r="DB195" s="46"/>
      <c r="DC195" s="46"/>
      <c r="DD195" s="46"/>
      <c r="DE195" s="46"/>
      <c r="DF195" s="46"/>
      <c r="DG195" s="46"/>
      <c r="DH195" s="46"/>
      <c r="DI195" s="46"/>
      <c r="DJ195" s="46"/>
      <c r="DK195" s="46"/>
      <c r="DL195" s="46"/>
      <c r="DM195" s="46"/>
      <c r="DN195" s="46"/>
      <c r="DO195" s="46"/>
      <c r="DP195" s="46"/>
      <c r="DQ195" s="46"/>
    </row>
    <row r="196" spans="1:121" s="52" customFormat="1" ht="15" customHeight="1">
      <c r="A196" s="16">
        <v>195</v>
      </c>
      <c r="B196" s="17">
        <v>43700</v>
      </c>
      <c r="C196" s="105" t="s">
        <v>1783</v>
      </c>
      <c r="D196" s="103" t="s">
        <v>45</v>
      </c>
      <c r="E196" s="103" t="s">
        <v>37</v>
      </c>
      <c r="F196" s="107" t="s">
        <v>1925</v>
      </c>
      <c r="G196" s="103" t="s">
        <v>1926</v>
      </c>
      <c r="H196" s="111" t="s">
        <v>1927</v>
      </c>
      <c r="I196" s="111" t="s">
        <v>1928</v>
      </c>
      <c r="J196" s="111" t="s">
        <v>894</v>
      </c>
      <c r="K196" s="111" t="s">
        <v>95</v>
      </c>
      <c r="L196" s="111" t="s">
        <v>1929</v>
      </c>
      <c r="M196" s="111" t="s">
        <v>1930</v>
      </c>
      <c r="N196" s="111" t="s">
        <v>1931</v>
      </c>
      <c r="O196" s="111" t="s">
        <v>334</v>
      </c>
      <c r="P196" s="111" t="s">
        <v>1932</v>
      </c>
      <c r="Q196" s="111" t="s">
        <v>1933</v>
      </c>
      <c r="R196" s="111">
        <v>5</v>
      </c>
      <c r="S196" s="111" t="s">
        <v>42</v>
      </c>
      <c r="T196" s="115" t="s">
        <v>1764</v>
      </c>
      <c r="U196" s="111"/>
      <c r="V196" s="111" t="s">
        <v>1934</v>
      </c>
      <c r="W196" s="115" t="s">
        <v>42</v>
      </c>
      <c r="X196" s="111"/>
      <c r="Y196" s="111"/>
      <c r="Z196" s="111"/>
      <c r="AA196" s="115" t="s">
        <v>1935</v>
      </c>
      <c r="AB196" s="111"/>
      <c r="AC196" s="115" t="s">
        <v>1936</v>
      </c>
      <c r="AD196" s="111"/>
      <c r="AE196" s="98"/>
      <c r="AF196" s="46"/>
      <c r="AG196" s="46"/>
      <c r="AH196" s="46"/>
      <c r="AI196" s="46"/>
      <c r="AJ196" s="46"/>
      <c r="AK196" s="46"/>
      <c r="AL196" s="46"/>
      <c r="AM196" s="46"/>
      <c r="AN196" s="46"/>
      <c r="AO196" s="46"/>
      <c r="AP196" s="46"/>
      <c r="AQ196" s="46"/>
      <c r="AR196" s="46"/>
      <c r="AS196" s="46"/>
      <c r="AT196" s="46"/>
      <c r="AU196" s="46"/>
      <c r="AV196" s="46"/>
      <c r="AW196" s="46"/>
      <c r="AX196" s="46"/>
      <c r="AY196" s="46"/>
      <c r="AZ196" s="46"/>
      <c r="BA196" s="46"/>
      <c r="BB196" s="46"/>
      <c r="BC196" s="46"/>
      <c r="BD196" s="46"/>
      <c r="BE196" s="46"/>
      <c r="BF196" s="46"/>
      <c r="BG196" s="46"/>
      <c r="BH196" s="46"/>
      <c r="BI196" s="46"/>
      <c r="BJ196" s="46"/>
      <c r="BK196" s="46"/>
      <c r="BL196" s="46"/>
      <c r="BM196" s="46"/>
      <c r="BN196" s="46"/>
      <c r="BO196" s="46"/>
      <c r="BP196" s="46"/>
      <c r="BQ196" s="46"/>
      <c r="BR196" s="46"/>
      <c r="BS196" s="46"/>
      <c r="BT196" s="46"/>
      <c r="BU196" s="46"/>
      <c r="BV196" s="46"/>
      <c r="BW196" s="46"/>
      <c r="BX196" s="46"/>
      <c r="BY196" s="46"/>
      <c r="BZ196" s="46"/>
      <c r="CA196" s="46"/>
      <c r="CB196" s="46"/>
      <c r="CC196" s="46"/>
      <c r="CD196" s="46"/>
      <c r="CE196" s="46"/>
      <c r="CF196" s="46"/>
      <c r="CG196" s="46"/>
      <c r="CH196" s="46"/>
      <c r="CI196" s="46"/>
      <c r="CJ196" s="46"/>
      <c r="CK196" s="46"/>
      <c r="CL196" s="46"/>
      <c r="CM196" s="46"/>
      <c r="CN196" s="46"/>
      <c r="CO196" s="46"/>
      <c r="CP196" s="46"/>
      <c r="CQ196" s="46"/>
      <c r="CR196" s="46"/>
      <c r="CS196" s="46"/>
      <c r="CT196" s="46"/>
      <c r="CU196" s="46"/>
      <c r="CV196" s="46"/>
      <c r="CW196" s="46"/>
      <c r="CX196" s="46"/>
      <c r="CY196" s="46"/>
      <c r="CZ196" s="46"/>
      <c r="DA196" s="46"/>
      <c r="DB196" s="46"/>
      <c r="DC196" s="46"/>
      <c r="DD196" s="46"/>
      <c r="DE196" s="46"/>
      <c r="DF196" s="46"/>
      <c r="DG196" s="46"/>
      <c r="DH196" s="46"/>
      <c r="DI196" s="46"/>
      <c r="DJ196" s="46"/>
      <c r="DK196" s="46"/>
      <c r="DL196" s="46"/>
      <c r="DM196" s="46"/>
      <c r="DN196" s="46"/>
      <c r="DO196" s="46"/>
      <c r="DP196" s="46"/>
      <c r="DQ196" s="46"/>
    </row>
    <row r="197" spans="1:121" s="53" customFormat="1" ht="15.75" customHeight="1">
      <c r="A197" s="72">
        <v>196</v>
      </c>
      <c r="B197" s="73">
        <v>43698</v>
      </c>
      <c r="C197" s="198" t="s">
        <v>1937</v>
      </c>
      <c r="D197" s="72" t="s">
        <v>45</v>
      </c>
      <c r="E197" s="72" t="s">
        <v>37</v>
      </c>
      <c r="F197" s="74" t="s">
        <v>1938</v>
      </c>
      <c r="G197" s="72" t="s">
        <v>1926</v>
      </c>
      <c r="H197" s="129" t="s">
        <v>1939</v>
      </c>
      <c r="I197" s="110"/>
      <c r="J197" s="110" t="s">
        <v>894</v>
      </c>
      <c r="K197" s="110" t="s">
        <v>95</v>
      </c>
      <c r="L197" s="110" t="s">
        <v>1940</v>
      </c>
      <c r="M197" s="110" t="s">
        <v>1941</v>
      </c>
      <c r="N197" s="110" t="s">
        <v>1942</v>
      </c>
      <c r="O197" s="110" t="s">
        <v>334</v>
      </c>
      <c r="P197" s="110" t="s">
        <v>1943</v>
      </c>
      <c r="Q197" s="129" t="s">
        <v>1944</v>
      </c>
      <c r="R197" s="110" t="s">
        <v>42</v>
      </c>
      <c r="S197" s="110" t="s">
        <v>42</v>
      </c>
      <c r="T197" s="110" t="s">
        <v>42</v>
      </c>
      <c r="U197" s="110" t="s">
        <v>42</v>
      </c>
      <c r="V197" s="110" t="s">
        <v>1945</v>
      </c>
      <c r="W197" s="129" t="s">
        <v>42</v>
      </c>
      <c r="X197" s="110"/>
      <c r="Y197" s="110"/>
      <c r="Z197" s="110"/>
      <c r="AA197" s="129" t="s">
        <v>1935</v>
      </c>
      <c r="AB197" s="110"/>
      <c r="AC197" s="129" t="s">
        <v>1946</v>
      </c>
      <c r="AD197" s="110"/>
      <c r="AE197" s="97"/>
      <c r="AF197" s="6"/>
      <c r="AG197" s="6"/>
      <c r="AH197" s="6"/>
      <c r="AI197" s="6"/>
      <c r="AJ197" s="6"/>
      <c r="AK197" s="6"/>
      <c r="AL197" s="6"/>
      <c r="AM197" s="6"/>
      <c r="AN197" s="6"/>
      <c r="AO197" s="6"/>
      <c r="AP197" s="6"/>
      <c r="AQ197" s="6"/>
      <c r="AR197" s="6"/>
      <c r="AS197" s="6"/>
      <c r="AT197" s="6"/>
      <c r="AU197" s="6"/>
      <c r="AV197" s="6"/>
      <c r="AW197" s="6"/>
      <c r="AX197" s="6"/>
      <c r="AY197" s="6"/>
      <c r="AZ197" s="6"/>
      <c r="BA197" s="6"/>
      <c r="BB197" s="6"/>
      <c r="BC197" s="6"/>
      <c r="BD197" s="6"/>
      <c r="BE197" s="6"/>
      <c r="BF197" s="6"/>
      <c r="BG197" s="6"/>
      <c r="BH197" s="6"/>
      <c r="BI197" s="6"/>
      <c r="BJ197" s="6"/>
      <c r="BK197" s="6"/>
      <c r="BL197" s="6"/>
      <c r="BM197" s="6"/>
      <c r="BN197" s="6"/>
      <c r="BO197" s="6"/>
      <c r="BP197" s="6"/>
      <c r="BQ197" s="6"/>
      <c r="BR197" s="6"/>
      <c r="BS197" s="6"/>
      <c r="BT197" s="6"/>
      <c r="BU197" s="6"/>
      <c r="BV197" s="6"/>
      <c r="BW197" s="6"/>
      <c r="BX197" s="6"/>
      <c r="BY197" s="6"/>
      <c r="BZ197" s="6"/>
      <c r="CA197" s="6"/>
      <c r="CB197" s="6"/>
      <c r="CC197" s="6"/>
      <c r="CD197" s="6"/>
      <c r="CE197" s="6"/>
      <c r="CF197" s="6"/>
      <c r="CG197" s="6"/>
      <c r="CH197" s="6"/>
      <c r="CI197" s="6"/>
      <c r="CJ197" s="6"/>
      <c r="CK197" s="6"/>
      <c r="CL197" s="6"/>
      <c r="CM197" s="6"/>
      <c r="CN197" s="6"/>
      <c r="CO197" s="6"/>
      <c r="CP197" s="6"/>
      <c r="CQ197" s="6"/>
      <c r="CR197" s="6"/>
      <c r="CS197" s="6"/>
      <c r="CT197" s="6"/>
      <c r="CU197" s="6"/>
      <c r="CV197" s="6"/>
      <c r="CW197" s="6"/>
      <c r="CX197" s="6"/>
      <c r="CY197" s="6"/>
      <c r="CZ197" s="6"/>
      <c r="DA197" s="6"/>
      <c r="DB197" s="6"/>
      <c r="DC197" s="6"/>
      <c r="DD197" s="6"/>
      <c r="DE197" s="6"/>
      <c r="DF197" s="6"/>
      <c r="DG197" s="6"/>
      <c r="DH197" s="6"/>
      <c r="DI197" s="6"/>
      <c r="DJ197" s="6"/>
      <c r="DK197" s="6"/>
      <c r="DL197" s="6"/>
      <c r="DM197" s="6"/>
      <c r="DN197" s="6"/>
      <c r="DO197" s="6"/>
      <c r="DP197" s="6"/>
      <c r="DQ197" s="6"/>
    </row>
    <row r="198" spans="1:121" s="52" customFormat="1" ht="15.75" customHeight="1">
      <c r="A198" s="16">
        <v>197</v>
      </c>
      <c r="B198" s="104">
        <v>43712</v>
      </c>
      <c r="C198" s="105" t="s">
        <v>1937</v>
      </c>
      <c r="D198" s="103" t="s">
        <v>45</v>
      </c>
      <c r="E198" s="103" t="s">
        <v>37</v>
      </c>
      <c r="F198" s="43" t="s">
        <v>1947</v>
      </c>
      <c r="G198" s="103" t="s">
        <v>1926</v>
      </c>
      <c r="H198" s="115" t="s">
        <v>1948</v>
      </c>
      <c r="I198" s="111"/>
      <c r="J198" s="111" t="s">
        <v>894</v>
      </c>
      <c r="K198" s="115" t="s">
        <v>95</v>
      </c>
      <c r="L198" s="111"/>
      <c r="M198" s="111" t="s">
        <v>1949</v>
      </c>
      <c r="N198" s="111" t="s">
        <v>1950</v>
      </c>
      <c r="O198" s="111" t="s">
        <v>134</v>
      </c>
      <c r="P198" s="111" t="s">
        <v>1951</v>
      </c>
      <c r="Q198" s="111" t="s">
        <v>1952</v>
      </c>
      <c r="R198" s="111">
        <v>1</v>
      </c>
      <c r="S198" s="111"/>
      <c r="T198" s="111" t="s">
        <v>59</v>
      </c>
      <c r="U198" s="111" t="s">
        <v>1953</v>
      </c>
      <c r="V198" s="111" t="s">
        <v>894</v>
      </c>
      <c r="W198" s="111" t="s">
        <v>81</v>
      </c>
      <c r="X198" s="111"/>
      <c r="Y198" s="111"/>
      <c r="Z198" s="115" t="s">
        <v>61</v>
      </c>
      <c r="AA198" s="111"/>
      <c r="AB198" s="111"/>
      <c r="AC198" s="111"/>
      <c r="AD198" s="111"/>
      <c r="AE198" s="98"/>
      <c r="AF198" s="46"/>
      <c r="AG198" s="46"/>
      <c r="AH198" s="46"/>
      <c r="AI198" s="46"/>
      <c r="AJ198" s="46"/>
      <c r="AK198" s="46"/>
      <c r="AL198" s="46"/>
      <c r="AM198" s="46"/>
      <c r="AN198" s="46"/>
      <c r="AO198" s="46"/>
      <c r="AP198" s="46"/>
      <c r="AQ198" s="46"/>
      <c r="AR198" s="46"/>
      <c r="AS198" s="46"/>
      <c r="AT198" s="46"/>
      <c r="AU198" s="46"/>
      <c r="AV198" s="46"/>
      <c r="AW198" s="46"/>
      <c r="AX198" s="46"/>
      <c r="AY198" s="46"/>
      <c r="AZ198" s="46"/>
      <c r="BA198" s="46"/>
      <c r="BB198" s="46"/>
      <c r="BC198" s="46"/>
      <c r="BD198" s="46"/>
      <c r="BE198" s="46"/>
      <c r="BF198" s="46"/>
      <c r="BG198" s="46"/>
      <c r="BH198" s="46"/>
      <c r="BI198" s="46"/>
      <c r="BJ198" s="46"/>
      <c r="BK198" s="46"/>
      <c r="BL198" s="46"/>
      <c r="BM198" s="46"/>
      <c r="BN198" s="46"/>
      <c r="BO198" s="46"/>
      <c r="BP198" s="46"/>
      <c r="BQ198" s="46"/>
      <c r="BR198" s="46"/>
      <c r="BS198" s="46"/>
      <c r="BT198" s="46"/>
      <c r="BU198" s="46"/>
      <c r="BV198" s="46"/>
      <c r="BW198" s="46"/>
      <c r="BX198" s="46"/>
      <c r="BY198" s="46"/>
      <c r="BZ198" s="46"/>
      <c r="CA198" s="46"/>
      <c r="CB198" s="46"/>
      <c r="CC198" s="46"/>
      <c r="CD198" s="46"/>
      <c r="CE198" s="46"/>
      <c r="CF198" s="46"/>
      <c r="CG198" s="46"/>
      <c r="CH198" s="46"/>
      <c r="CI198" s="46"/>
      <c r="CJ198" s="46"/>
      <c r="CK198" s="46"/>
      <c r="CL198" s="46"/>
      <c r="CM198" s="46"/>
      <c r="CN198" s="46"/>
      <c r="CO198" s="46"/>
      <c r="CP198" s="46"/>
      <c r="CQ198" s="46"/>
      <c r="CR198" s="46"/>
      <c r="CS198" s="46"/>
      <c r="CT198" s="46"/>
      <c r="CU198" s="46"/>
      <c r="CV198" s="46"/>
      <c r="CW198" s="46"/>
      <c r="CX198" s="46"/>
      <c r="CY198" s="46"/>
      <c r="CZ198" s="46"/>
      <c r="DA198" s="46"/>
      <c r="DB198" s="46"/>
      <c r="DC198" s="46"/>
      <c r="DD198" s="46"/>
      <c r="DE198" s="46"/>
      <c r="DF198" s="46"/>
      <c r="DG198" s="46"/>
      <c r="DH198" s="46"/>
      <c r="DI198" s="46"/>
      <c r="DJ198" s="46"/>
      <c r="DK198" s="46"/>
      <c r="DL198" s="46"/>
      <c r="DM198" s="46"/>
      <c r="DN198" s="46"/>
      <c r="DO198" s="46"/>
      <c r="DP198" s="46"/>
      <c r="DQ198" s="46"/>
    </row>
    <row r="199" spans="1:121" s="53" customFormat="1" ht="15.75" customHeight="1">
      <c r="A199" s="72">
        <v>198</v>
      </c>
      <c r="B199" s="73">
        <v>43714</v>
      </c>
      <c r="C199" s="198" t="s">
        <v>1745</v>
      </c>
      <c r="D199" s="72" t="s">
        <v>1954</v>
      </c>
      <c r="E199" s="72" t="s">
        <v>145</v>
      </c>
      <c r="F199" s="74" t="s">
        <v>1955</v>
      </c>
      <c r="G199" s="72" t="s">
        <v>894</v>
      </c>
      <c r="H199" s="110" t="s">
        <v>1956</v>
      </c>
      <c r="I199" s="110" t="s">
        <v>1957</v>
      </c>
      <c r="J199" s="110" t="s">
        <v>894</v>
      </c>
      <c r="K199" s="110" t="s">
        <v>95</v>
      </c>
      <c r="L199" s="110" t="s">
        <v>894</v>
      </c>
      <c r="M199" s="110" t="s">
        <v>1958</v>
      </c>
      <c r="N199" s="110" t="s">
        <v>1959</v>
      </c>
      <c r="O199" s="110" t="s">
        <v>55</v>
      </c>
      <c r="P199" s="110" t="s">
        <v>1960</v>
      </c>
      <c r="Q199" s="110" t="s">
        <v>1961</v>
      </c>
      <c r="R199" s="110" t="s">
        <v>1960</v>
      </c>
      <c r="S199" s="110" t="s">
        <v>1960</v>
      </c>
      <c r="T199" s="110" t="s">
        <v>1835</v>
      </c>
      <c r="U199" s="110" t="s">
        <v>1961</v>
      </c>
      <c r="V199" s="110" t="s">
        <v>1960</v>
      </c>
      <c r="W199" s="110" t="s">
        <v>81</v>
      </c>
      <c r="X199" s="129" t="s">
        <v>1962</v>
      </c>
      <c r="Y199" s="110"/>
      <c r="Z199" s="129" t="s">
        <v>61</v>
      </c>
      <c r="AA199" s="110"/>
      <c r="AB199" s="110"/>
      <c r="AC199" s="110" t="s">
        <v>1963</v>
      </c>
      <c r="AD199" s="110" t="s">
        <v>1964</v>
      </c>
      <c r="AE199" s="97"/>
      <c r="AF199" s="6"/>
      <c r="AG199" s="6"/>
      <c r="AH199" s="6"/>
      <c r="AI199" s="6"/>
      <c r="AJ199" s="6"/>
      <c r="AK199" s="6"/>
      <c r="AL199" s="6"/>
      <c r="AM199" s="6"/>
      <c r="AN199" s="6"/>
      <c r="AO199" s="6"/>
      <c r="AP199" s="6"/>
      <c r="AQ199" s="6"/>
      <c r="AR199" s="6"/>
      <c r="AS199" s="6"/>
      <c r="AT199" s="6"/>
      <c r="AU199" s="6"/>
      <c r="AV199" s="6"/>
      <c r="AW199" s="6"/>
      <c r="AX199" s="6"/>
      <c r="AY199" s="6"/>
      <c r="AZ199" s="6"/>
      <c r="BA199" s="6"/>
      <c r="BB199" s="6"/>
      <c r="BC199" s="6"/>
      <c r="BD199" s="6"/>
      <c r="BE199" s="6"/>
      <c r="BF199" s="6"/>
      <c r="BG199" s="6"/>
      <c r="BH199" s="6"/>
      <c r="BI199" s="6"/>
      <c r="BJ199" s="6"/>
      <c r="BK199" s="6"/>
      <c r="BL199" s="6"/>
      <c r="BM199" s="6"/>
      <c r="BN199" s="6"/>
      <c r="BO199" s="6"/>
      <c r="BP199" s="6"/>
      <c r="BQ199" s="6"/>
      <c r="BR199" s="6"/>
      <c r="BS199" s="6"/>
      <c r="BT199" s="6"/>
      <c r="BU199" s="6"/>
      <c r="BV199" s="6"/>
      <c r="BW199" s="6"/>
      <c r="BX199" s="6"/>
      <c r="BY199" s="6"/>
      <c r="BZ199" s="6"/>
      <c r="CA199" s="6"/>
      <c r="CB199" s="6"/>
      <c r="CC199" s="6"/>
      <c r="CD199" s="6"/>
      <c r="CE199" s="6"/>
      <c r="CF199" s="6"/>
      <c r="CG199" s="6"/>
      <c r="CH199" s="6"/>
      <c r="CI199" s="6"/>
      <c r="CJ199" s="6"/>
      <c r="CK199" s="6"/>
      <c r="CL199" s="6"/>
      <c r="CM199" s="6"/>
      <c r="CN199" s="6"/>
      <c r="CO199" s="6"/>
      <c r="CP199" s="6"/>
      <c r="CQ199" s="6"/>
      <c r="CR199" s="6"/>
      <c r="CS199" s="6"/>
      <c r="CT199" s="6"/>
      <c r="CU199" s="6"/>
      <c r="CV199" s="6"/>
      <c r="CW199" s="6"/>
      <c r="CX199" s="6"/>
      <c r="CY199" s="6"/>
      <c r="CZ199" s="6"/>
      <c r="DA199" s="6"/>
      <c r="DB199" s="6"/>
      <c r="DC199" s="6"/>
      <c r="DD199" s="6"/>
      <c r="DE199" s="6"/>
      <c r="DF199" s="6"/>
      <c r="DG199" s="6"/>
      <c r="DH199" s="6"/>
      <c r="DI199" s="6"/>
      <c r="DJ199" s="6"/>
      <c r="DK199" s="6"/>
      <c r="DL199" s="6"/>
      <c r="DM199" s="6"/>
      <c r="DN199" s="6"/>
      <c r="DO199" s="6"/>
      <c r="DP199" s="6"/>
      <c r="DQ199" s="6"/>
    </row>
    <row r="200" spans="1:121" s="52" customFormat="1" ht="15.75" customHeight="1">
      <c r="A200" s="16">
        <v>199</v>
      </c>
      <c r="B200" s="104">
        <v>43714</v>
      </c>
      <c r="C200" s="105" t="s">
        <v>1745</v>
      </c>
      <c r="D200" s="103" t="s">
        <v>45</v>
      </c>
      <c r="E200" s="103" t="s">
        <v>37</v>
      </c>
      <c r="F200" s="43" t="s">
        <v>1965</v>
      </c>
      <c r="G200" s="103" t="s">
        <v>1223</v>
      </c>
      <c r="H200" s="111" t="s">
        <v>1966</v>
      </c>
      <c r="I200" s="111" t="s">
        <v>1967</v>
      </c>
      <c r="J200" s="111" t="s">
        <v>894</v>
      </c>
      <c r="K200" s="111" t="s">
        <v>95</v>
      </c>
      <c r="L200" s="111" t="s">
        <v>1968</v>
      </c>
      <c r="M200" s="111" t="s">
        <v>1969</v>
      </c>
      <c r="N200" s="111" t="s">
        <v>1970</v>
      </c>
      <c r="O200" s="111" t="s">
        <v>134</v>
      </c>
      <c r="P200" s="111" t="s">
        <v>1971</v>
      </c>
      <c r="Q200" s="111" t="s">
        <v>1972</v>
      </c>
      <c r="R200" s="111">
        <v>1</v>
      </c>
      <c r="S200" s="111">
        <v>52</v>
      </c>
      <c r="T200" s="111" t="s">
        <v>59</v>
      </c>
      <c r="U200" s="111" t="s">
        <v>1973</v>
      </c>
      <c r="V200" s="111" t="s">
        <v>42</v>
      </c>
      <c r="W200" s="111" t="s">
        <v>57</v>
      </c>
      <c r="X200" s="111"/>
      <c r="Y200" s="111"/>
      <c r="Z200" s="115" t="s">
        <v>61</v>
      </c>
      <c r="AA200" s="111"/>
      <c r="AB200" s="111"/>
      <c r="AC200" s="111" t="s">
        <v>1974</v>
      </c>
      <c r="AD200" s="111" t="s">
        <v>1975</v>
      </c>
      <c r="AE200" s="98"/>
      <c r="AF200" s="46"/>
      <c r="AG200" s="46"/>
      <c r="AH200" s="46"/>
      <c r="AI200" s="46"/>
      <c r="AJ200" s="46"/>
      <c r="AK200" s="46"/>
      <c r="AL200" s="46"/>
      <c r="AM200" s="46"/>
      <c r="AN200" s="46"/>
      <c r="AO200" s="46"/>
      <c r="AP200" s="46"/>
      <c r="AQ200" s="46"/>
      <c r="AR200" s="46"/>
      <c r="AS200" s="46"/>
      <c r="AT200" s="46"/>
      <c r="AU200" s="46"/>
      <c r="AV200" s="46"/>
      <c r="AW200" s="46"/>
      <c r="AX200" s="46"/>
      <c r="AY200" s="46"/>
      <c r="AZ200" s="46"/>
      <c r="BA200" s="46"/>
      <c r="BB200" s="46"/>
      <c r="BC200" s="46"/>
      <c r="BD200" s="46"/>
      <c r="BE200" s="46"/>
      <c r="BF200" s="46"/>
      <c r="BG200" s="46"/>
      <c r="BH200" s="46"/>
      <c r="BI200" s="46"/>
      <c r="BJ200" s="46"/>
      <c r="BK200" s="46"/>
      <c r="BL200" s="46"/>
      <c r="BM200" s="46"/>
      <c r="BN200" s="46"/>
      <c r="BO200" s="46"/>
      <c r="BP200" s="46"/>
      <c r="BQ200" s="46"/>
      <c r="BR200" s="46"/>
      <c r="BS200" s="46"/>
      <c r="BT200" s="46"/>
      <c r="BU200" s="46"/>
      <c r="BV200" s="46"/>
      <c r="BW200" s="46"/>
      <c r="BX200" s="46"/>
      <c r="BY200" s="46"/>
      <c r="BZ200" s="46"/>
      <c r="CA200" s="46"/>
      <c r="CB200" s="46"/>
      <c r="CC200" s="46"/>
      <c r="CD200" s="46"/>
      <c r="CE200" s="46"/>
      <c r="CF200" s="46"/>
      <c r="CG200" s="46"/>
      <c r="CH200" s="46"/>
      <c r="CI200" s="46"/>
      <c r="CJ200" s="46"/>
      <c r="CK200" s="46"/>
      <c r="CL200" s="46"/>
      <c r="CM200" s="46"/>
      <c r="CN200" s="46"/>
      <c r="CO200" s="46"/>
      <c r="CP200" s="46"/>
      <c r="CQ200" s="46"/>
      <c r="CR200" s="46"/>
      <c r="CS200" s="46"/>
      <c r="CT200" s="46"/>
      <c r="CU200" s="46"/>
      <c r="CV200" s="46"/>
      <c r="CW200" s="46"/>
      <c r="CX200" s="46"/>
      <c r="CY200" s="46"/>
      <c r="CZ200" s="46"/>
      <c r="DA200" s="46"/>
      <c r="DB200" s="46"/>
      <c r="DC200" s="46"/>
      <c r="DD200" s="46"/>
      <c r="DE200" s="46"/>
      <c r="DF200" s="46"/>
      <c r="DG200" s="46"/>
      <c r="DH200" s="46"/>
      <c r="DI200" s="46"/>
      <c r="DJ200" s="46"/>
      <c r="DK200" s="46"/>
      <c r="DL200" s="46"/>
      <c r="DM200" s="46"/>
      <c r="DN200" s="46"/>
      <c r="DO200" s="46"/>
      <c r="DP200" s="46"/>
      <c r="DQ200" s="46"/>
    </row>
    <row r="201" spans="1:121" s="53" customFormat="1" ht="15.75" customHeight="1">
      <c r="A201" s="72">
        <v>200</v>
      </c>
      <c r="B201" s="73">
        <v>43730</v>
      </c>
      <c r="C201" s="198" t="s">
        <v>1745</v>
      </c>
      <c r="D201" s="72" t="s">
        <v>1954</v>
      </c>
      <c r="E201" s="72" t="s">
        <v>145</v>
      </c>
      <c r="F201" s="74" t="s">
        <v>1976</v>
      </c>
      <c r="G201" s="72" t="s">
        <v>894</v>
      </c>
      <c r="H201" s="110" t="s">
        <v>1977</v>
      </c>
      <c r="I201" s="110" t="s">
        <v>1978</v>
      </c>
      <c r="J201" s="110" t="s">
        <v>894</v>
      </c>
      <c r="K201" s="110" t="s">
        <v>95</v>
      </c>
      <c r="L201" s="110" t="s">
        <v>1979</v>
      </c>
      <c r="M201" s="110" t="s">
        <v>1980</v>
      </c>
      <c r="N201" s="110" t="s">
        <v>1981</v>
      </c>
      <c r="O201" s="110" t="s">
        <v>1982</v>
      </c>
      <c r="P201" s="110" t="s">
        <v>1983</v>
      </c>
      <c r="Q201" s="110" t="s">
        <v>1984</v>
      </c>
      <c r="R201" s="110" t="s">
        <v>1960</v>
      </c>
      <c r="S201" s="110" t="s">
        <v>1960</v>
      </c>
      <c r="T201" s="110" t="s">
        <v>1835</v>
      </c>
      <c r="U201" s="110" t="s">
        <v>1985</v>
      </c>
      <c r="V201" s="110" t="s">
        <v>1986</v>
      </c>
      <c r="W201" s="129" t="s">
        <v>42</v>
      </c>
      <c r="X201" s="110"/>
      <c r="Y201" s="110"/>
      <c r="Z201" s="110" t="s">
        <v>61</v>
      </c>
      <c r="AA201" s="129" t="s">
        <v>1987</v>
      </c>
      <c r="AB201" s="110"/>
      <c r="AC201" s="110" t="s">
        <v>1988</v>
      </c>
      <c r="AD201" s="110" t="s">
        <v>1989</v>
      </c>
      <c r="AE201" s="97"/>
      <c r="AF201" s="6"/>
      <c r="AG201" s="6"/>
      <c r="AH201" s="6"/>
      <c r="AI201" s="6"/>
      <c r="AJ201" s="6"/>
      <c r="AK201" s="6"/>
      <c r="AL201" s="6"/>
      <c r="AM201" s="6"/>
      <c r="AN201" s="6"/>
      <c r="AO201" s="6"/>
      <c r="AP201" s="6"/>
      <c r="AQ201" s="6"/>
      <c r="AR201" s="6"/>
      <c r="AS201" s="6"/>
      <c r="AT201" s="6"/>
      <c r="AU201" s="6"/>
      <c r="AV201" s="6"/>
      <c r="AW201" s="6"/>
      <c r="AX201" s="6"/>
      <c r="AY201" s="6"/>
      <c r="AZ201" s="6"/>
      <c r="BA201" s="6"/>
      <c r="BB201" s="6"/>
      <c r="BC201" s="6"/>
      <c r="BD201" s="6"/>
      <c r="BE201" s="6"/>
      <c r="BF201" s="6"/>
      <c r="BG201" s="6"/>
      <c r="BH201" s="6"/>
      <c r="BI201" s="6"/>
      <c r="BJ201" s="6"/>
      <c r="BK201" s="6"/>
      <c r="BL201" s="6"/>
      <c r="BM201" s="6"/>
      <c r="BN201" s="6"/>
      <c r="BO201" s="6"/>
      <c r="BP201" s="6"/>
      <c r="BQ201" s="6"/>
      <c r="BR201" s="6"/>
      <c r="BS201" s="6"/>
      <c r="BT201" s="6"/>
      <c r="BU201" s="6"/>
      <c r="BV201" s="6"/>
      <c r="BW201" s="6"/>
      <c r="BX201" s="6"/>
      <c r="BY201" s="6"/>
      <c r="BZ201" s="6"/>
      <c r="CA201" s="6"/>
      <c r="CB201" s="6"/>
      <c r="CC201" s="6"/>
      <c r="CD201" s="6"/>
      <c r="CE201" s="6"/>
      <c r="CF201" s="6"/>
      <c r="CG201" s="6"/>
      <c r="CH201" s="6"/>
      <c r="CI201" s="6"/>
      <c r="CJ201" s="6"/>
      <c r="CK201" s="6"/>
      <c r="CL201" s="6"/>
      <c r="CM201" s="6"/>
      <c r="CN201" s="6"/>
      <c r="CO201" s="6"/>
      <c r="CP201" s="6"/>
      <c r="CQ201" s="6"/>
      <c r="CR201" s="6"/>
      <c r="CS201" s="6"/>
      <c r="CT201" s="6"/>
      <c r="CU201" s="6"/>
      <c r="CV201" s="6"/>
      <c r="CW201" s="6"/>
      <c r="CX201" s="6"/>
      <c r="CY201" s="6"/>
      <c r="CZ201" s="6"/>
      <c r="DA201" s="6"/>
      <c r="DB201" s="6"/>
      <c r="DC201" s="6"/>
      <c r="DD201" s="6"/>
      <c r="DE201" s="6"/>
      <c r="DF201" s="6"/>
      <c r="DG201" s="6"/>
      <c r="DH201" s="6"/>
      <c r="DI201" s="6"/>
      <c r="DJ201" s="6"/>
      <c r="DK201" s="6"/>
      <c r="DL201" s="6"/>
      <c r="DM201" s="6"/>
      <c r="DN201" s="6"/>
      <c r="DO201" s="6"/>
      <c r="DP201" s="6"/>
      <c r="DQ201" s="6"/>
    </row>
    <row r="202" spans="1:121" s="52" customFormat="1" ht="15.75" customHeight="1">
      <c r="A202" s="16">
        <v>201</v>
      </c>
      <c r="B202" s="104">
        <v>43710</v>
      </c>
      <c r="C202" s="105" t="s">
        <v>1745</v>
      </c>
      <c r="D202" s="103" t="s">
        <v>45</v>
      </c>
      <c r="E202" s="103" t="s">
        <v>37</v>
      </c>
      <c r="F202" s="43" t="s">
        <v>1990</v>
      </c>
      <c r="G202" s="103" t="s">
        <v>894</v>
      </c>
      <c r="H202" s="111" t="s">
        <v>1991</v>
      </c>
      <c r="I202" s="111" t="s">
        <v>1992</v>
      </c>
      <c r="J202" s="111" t="s">
        <v>894</v>
      </c>
      <c r="K202" s="111" t="s">
        <v>95</v>
      </c>
      <c r="L202" s="111" t="s">
        <v>1993</v>
      </c>
      <c r="M202" s="111" t="s">
        <v>1994</v>
      </c>
      <c r="N202" s="111" t="s">
        <v>1995</v>
      </c>
      <c r="O202" s="111" t="s">
        <v>134</v>
      </c>
      <c r="P202" s="111" t="s">
        <v>1996</v>
      </c>
      <c r="Q202" s="111" t="s">
        <v>42</v>
      </c>
      <c r="R202" s="111">
        <v>3</v>
      </c>
      <c r="S202" s="111" t="s">
        <v>1997</v>
      </c>
      <c r="T202" s="111" t="s">
        <v>59</v>
      </c>
      <c r="U202" s="111" t="s">
        <v>1985</v>
      </c>
      <c r="V202" s="111" t="s">
        <v>42</v>
      </c>
      <c r="W202" s="115" t="s">
        <v>42</v>
      </c>
      <c r="X202" s="111"/>
      <c r="Y202" s="111"/>
      <c r="Z202" s="115" t="s">
        <v>61</v>
      </c>
      <c r="AA202" s="111"/>
      <c r="AB202" s="111"/>
      <c r="AC202" s="111" t="s">
        <v>1890</v>
      </c>
      <c r="AD202" s="111" t="s">
        <v>1998</v>
      </c>
      <c r="AE202" s="98"/>
      <c r="AF202" s="46"/>
      <c r="AG202" s="46"/>
      <c r="AH202" s="46"/>
      <c r="AI202" s="46"/>
      <c r="AJ202" s="46"/>
      <c r="AK202" s="46"/>
      <c r="AL202" s="46"/>
      <c r="AM202" s="46"/>
      <c r="AN202" s="46"/>
      <c r="AO202" s="46"/>
      <c r="AP202" s="46"/>
      <c r="AQ202" s="46"/>
      <c r="AR202" s="46"/>
      <c r="AS202" s="46"/>
      <c r="AT202" s="46"/>
      <c r="AU202" s="46"/>
      <c r="AV202" s="46"/>
      <c r="AW202" s="46"/>
      <c r="AX202" s="46"/>
      <c r="AY202" s="46"/>
      <c r="AZ202" s="46"/>
      <c r="BA202" s="46"/>
      <c r="BB202" s="46"/>
      <c r="BC202" s="46"/>
      <c r="BD202" s="46"/>
      <c r="BE202" s="46"/>
      <c r="BF202" s="46"/>
      <c r="BG202" s="46"/>
      <c r="BH202" s="46"/>
      <c r="BI202" s="46"/>
      <c r="BJ202" s="46"/>
      <c r="BK202" s="46"/>
      <c r="BL202" s="46"/>
      <c r="BM202" s="46"/>
      <c r="BN202" s="46"/>
      <c r="BO202" s="46"/>
      <c r="BP202" s="46"/>
      <c r="BQ202" s="46"/>
      <c r="BR202" s="46"/>
      <c r="BS202" s="46"/>
      <c r="BT202" s="46"/>
      <c r="BU202" s="46"/>
      <c r="BV202" s="46"/>
      <c r="BW202" s="46"/>
      <c r="BX202" s="46"/>
      <c r="BY202" s="46"/>
      <c r="BZ202" s="46"/>
      <c r="CA202" s="46"/>
      <c r="CB202" s="46"/>
      <c r="CC202" s="46"/>
      <c r="CD202" s="46"/>
      <c r="CE202" s="46"/>
      <c r="CF202" s="46"/>
      <c r="CG202" s="46"/>
      <c r="CH202" s="46"/>
      <c r="CI202" s="46"/>
      <c r="CJ202" s="46"/>
      <c r="CK202" s="46"/>
      <c r="CL202" s="46"/>
      <c r="CM202" s="46"/>
      <c r="CN202" s="46"/>
      <c r="CO202" s="46"/>
      <c r="CP202" s="46"/>
      <c r="CQ202" s="46"/>
      <c r="CR202" s="46"/>
      <c r="CS202" s="46"/>
      <c r="CT202" s="46"/>
      <c r="CU202" s="46"/>
      <c r="CV202" s="46"/>
      <c r="CW202" s="46"/>
      <c r="CX202" s="46"/>
      <c r="CY202" s="46"/>
      <c r="CZ202" s="46"/>
      <c r="DA202" s="46"/>
      <c r="DB202" s="46"/>
      <c r="DC202" s="46"/>
      <c r="DD202" s="46"/>
      <c r="DE202" s="46"/>
      <c r="DF202" s="46"/>
      <c r="DG202" s="46"/>
      <c r="DH202" s="46"/>
      <c r="DI202" s="46"/>
      <c r="DJ202" s="46"/>
      <c r="DK202" s="46"/>
      <c r="DL202" s="46"/>
      <c r="DM202" s="46"/>
      <c r="DN202" s="46"/>
      <c r="DO202" s="46"/>
      <c r="DP202" s="46"/>
      <c r="DQ202" s="46"/>
    </row>
    <row r="203" spans="1:121" s="52" customFormat="1" ht="15.75" customHeight="1">
      <c r="A203" s="16">
        <v>202</v>
      </c>
      <c r="B203" s="104">
        <v>43717</v>
      </c>
      <c r="C203" s="105" t="s">
        <v>1783</v>
      </c>
      <c r="D203" s="103" t="s">
        <v>45</v>
      </c>
      <c r="E203" s="103" t="s">
        <v>37</v>
      </c>
      <c r="F203" s="107" t="s">
        <v>1999</v>
      </c>
      <c r="G203" s="103" t="s">
        <v>894</v>
      </c>
      <c r="H203" s="111" t="s">
        <v>2000</v>
      </c>
      <c r="I203" s="111" t="s">
        <v>2001</v>
      </c>
      <c r="J203" s="111" t="s">
        <v>894</v>
      </c>
      <c r="K203" s="111" t="s">
        <v>95</v>
      </c>
      <c r="L203" s="111" t="s">
        <v>2002</v>
      </c>
      <c r="M203" s="111" t="s">
        <v>2003</v>
      </c>
      <c r="N203" s="111" t="s">
        <v>2004</v>
      </c>
      <c r="O203" s="111" t="s">
        <v>55</v>
      </c>
      <c r="P203" s="111" t="s">
        <v>2005</v>
      </c>
      <c r="Q203" s="111" t="s">
        <v>42</v>
      </c>
      <c r="R203" s="111">
        <v>2</v>
      </c>
      <c r="S203" s="111" t="s">
        <v>2006</v>
      </c>
      <c r="T203" s="111" t="s">
        <v>145</v>
      </c>
      <c r="U203" s="111" t="s">
        <v>2007</v>
      </c>
      <c r="V203" s="111" t="s">
        <v>2008</v>
      </c>
      <c r="W203" s="115" t="s">
        <v>42</v>
      </c>
      <c r="X203" s="111"/>
      <c r="Y203" s="111"/>
      <c r="Z203" s="115" t="s">
        <v>61</v>
      </c>
      <c r="AA203" s="111"/>
      <c r="AB203" s="111"/>
      <c r="AC203" s="115" t="s">
        <v>2009</v>
      </c>
      <c r="AD203" s="111"/>
      <c r="AE203" s="98"/>
      <c r="AF203" s="46"/>
      <c r="AG203" s="46"/>
      <c r="AH203" s="46"/>
      <c r="AI203" s="46"/>
      <c r="AJ203" s="46"/>
      <c r="AK203" s="46"/>
      <c r="AL203" s="46"/>
      <c r="AM203" s="46"/>
      <c r="AN203" s="46"/>
      <c r="AO203" s="46"/>
      <c r="AP203" s="46"/>
      <c r="AQ203" s="46"/>
      <c r="AR203" s="46"/>
      <c r="AS203" s="46"/>
      <c r="AT203" s="46"/>
      <c r="AU203" s="46"/>
      <c r="AV203" s="46"/>
      <c r="AW203" s="46"/>
      <c r="AX203" s="46"/>
      <c r="AY203" s="46"/>
      <c r="AZ203" s="46"/>
      <c r="BA203" s="46"/>
      <c r="BB203" s="46"/>
      <c r="BC203" s="46"/>
      <c r="BD203" s="46"/>
      <c r="BE203" s="46"/>
      <c r="BF203" s="46"/>
      <c r="BG203" s="46"/>
      <c r="BH203" s="46"/>
      <c r="BI203" s="46"/>
      <c r="BJ203" s="46"/>
      <c r="BK203" s="46"/>
      <c r="BL203" s="46"/>
      <c r="BM203" s="46"/>
      <c r="BN203" s="46"/>
      <c r="BO203" s="46"/>
      <c r="BP203" s="46"/>
      <c r="BQ203" s="46"/>
      <c r="BR203" s="46"/>
      <c r="BS203" s="46"/>
      <c r="BT203" s="46"/>
      <c r="BU203" s="46"/>
      <c r="BV203" s="46"/>
      <c r="BW203" s="46"/>
      <c r="BX203" s="46"/>
      <c r="BY203" s="46"/>
      <c r="BZ203" s="46"/>
      <c r="CA203" s="46"/>
      <c r="CB203" s="46"/>
      <c r="CC203" s="46"/>
      <c r="CD203" s="46"/>
      <c r="CE203" s="46"/>
      <c r="CF203" s="46"/>
      <c r="CG203" s="46"/>
      <c r="CH203" s="46"/>
      <c r="CI203" s="46"/>
      <c r="CJ203" s="46"/>
      <c r="CK203" s="46"/>
      <c r="CL203" s="46"/>
      <c r="CM203" s="46"/>
      <c r="CN203" s="46"/>
      <c r="CO203" s="46"/>
      <c r="CP203" s="46"/>
      <c r="CQ203" s="46"/>
      <c r="CR203" s="46"/>
      <c r="CS203" s="46"/>
      <c r="CT203" s="46"/>
      <c r="CU203" s="46"/>
      <c r="CV203" s="46"/>
      <c r="CW203" s="46"/>
      <c r="CX203" s="46"/>
      <c r="CY203" s="46"/>
      <c r="CZ203" s="46"/>
      <c r="DA203" s="46"/>
      <c r="DB203" s="46"/>
      <c r="DC203" s="46"/>
      <c r="DD203" s="46"/>
      <c r="DE203" s="46"/>
      <c r="DF203" s="46"/>
      <c r="DG203" s="46"/>
      <c r="DH203" s="46"/>
      <c r="DI203" s="46"/>
      <c r="DJ203" s="46"/>
      <c r="DK203" s="46"/>
      <c r="DL203" s="46"/>
      <c r="DM203" s="46"/>
      <c r="DN203" s="46"/>
      <c r="DO203" s="46"/>
      <c r="DP203" s="46"/>
      <c r="DQ203" s="46"/>
    </row>
    <row r="204" spans="1:121" s="52" customFormat="1" ht="15.75" customHeight="1">
      <c r="A204" s="16">
        <v>203</v>
      </c>
      <c r="B204" s="104">
        <v>43717</v>
      </c>
      <c r="C204" s="105" t="s">
        <v>1783</v>
      </c>
      <c r="D204" s="103" t="s">
        <v>45</v>
      </c>
      <c r="E204" s="103" t="s">
        <v>37</v>
      </c>
      <c r="F204" s="107" t="s">
        <v>1999</v>
      </c>
      <c r="G204" s="103" t="s">
        <v>894</v>
      </c>
      <c r="H204" s="111" t="s">
        <v>2010</v>
      </c>
      <c r="I204" s="111" t="s">
        <v>2011</v>
      </c>
      <c r="J204" s="111" t="s">
        <v>894</v>
      </c>
      <c r="K204" s="111" t="s">
        <v>95</v>
      </c>
      <c r="L204" s="111" t="s">
        <v>2012</v>
      </c>
      <c r="M204" s="111" t="s">
        <v>2013</v>
      </c>
      <c r="N204" s="111" t="s">
        <v>2014</v>
      </c>
      <c r="O204" s="111" t="s">
        <v>55</v>
      </c>
      <c r="P204" s="111" t="s">
        <v>2015</v>
      </c>
      <c r="Q204" s="111" t="s">
        <v>42</v>
      </c>
      <c r="R204" s="111">
        <v>1</v>
      </c>
      <c r="S204" s="111">
        <v>22</v>
      </c>
      <c r="T204" s="111" t="s">
        <v>59</v>
      </c>
      <c r="U204" s="111" t="s">
        <v>2007</v>
      </c>
      <c r="V204" s="111" t="s">
        <v>42</v>
      </c>
      <c r="W204" s="115" t="s">
        <v>42</v>
      </c>
      <c r="X204" s="111"/>
      <c r="Y204" s="111"/>
      <c r="Z204" s="115" t="s">
        <v>61</v>
      </c>
      <c r="AA204" s="111"/>
      <c r="AB204" s="111"/>
      <c r="AC204" s="115" t="s">
        <v>2016</v>
      </c>
      <c r="AD204" s="111"/>
      <c r="AE204" s="98"/>
      <c r="AF204" s="46"/>
      <c r="AG204" s="46"/>
      <c r="AH204" s="46"/>
      <c r="AI204" s="46"/>
      <c r="AJ204" s="46"/>
      <c r="AK204" s="46"/>
      <c r="AL204" s="46"/>
      <c r="AM204" s="46"/>
      <c r="AN204" s="46"/>
      <c r="AO204" s="46"/>
      <c r="AP204" s="46"/>
      <c r="AQ204" s="46"/>
      <c r="AR204" s="46"/>
      <c r="AS204" s="46"/>
      <c r="AT204" s="46"/>
      <c r="AU204" s="46"/>
      <c r="AV204" s="46"/>
      <c r="AW204" s="46"/>
      <c r="AX204" s="46"/>
      <c r="AY204" s="46"/>
      <c r="AZ204" s="46"/>
      <c r="BA204" s="46"/>
      <c r="BB204" s="46"/>
      <c r="BC204" s="46"/>
      <c r="BD204" s="46"/>
      <c r="BE204" s="46"/>
      <c r="BF204" s="46"/>
      <c r="BG204" s="46"/>
      <c r="BH204" s="46"/>
      <c r="BI204" s="46"/>
      <c r="BJ204" s="46"/>
      <c r="BK204" s="46"/>
      <c r="BL204" s="46"/>
      <c r="BM204" s="46"/>
      <c r="BN204" s="46"/>
      <c r="BO204" s="46"/>
      <c r="BP204" s="46"/>
      <c r="BQ204" s="46"/>
      <c r="BR204" s="46"/>
      <c r="BS204" s="46"/>
      <c r="BT204" s="46"/>
      <c r="BU204" s="46"/>
      <c r="BV204" s="46"/>
      <c r="BW204" s="46"/>
      <c r="BX204" s="46"/>
      <c r="BY204" s="46"/>
      <c r="BZ204" s="46"/>
      <c r="CA204" s="46"/>
      <c r="CB204" s="46"/>
      <c r="CC204" s="46"/>
      <c r="CD204" s="46"/>
      <c r="CE204" s="46"/>
      <c r="CF204" s="46"/>
      <c r="CG204" s="46"/>
      <c r="CH204" s="46"/>
      <c r="CI204" s="46"/>
      <c r="CJ204" s="46"/>
      <c r="CK204" s="46"/>
      <c r="CL204" s="46"/>
      <c r="CM204" s="46"/>
      <c r="CN204" s="46"/>
      <c r="CO204" s="46"/>
      <c r="CP204" s="46"/>
      <c r="CQ204" s="46"/>
      <c r="CR204" s="46"/>
      <c r="CS204" s="46"/>
      <c r="CT204" s="46"/>
      <c r="CU204" s="46"/>
      <c r="CV204" s="46"/>
      <c r="CW204" s="46"/>
      <c r="CX204" s="46"/>
      <c r="CY204" s="46"/>
      <c r="CZ204" s="46"/>
      <c r="DA204" s="46"/>
      <c r="DB204" s="46"/>
      <c r="DC204" s="46"/>
      <c r="DD204" s="46"/>
      <c r="DE204" s="46"/>
      <c r="DF204" s="46"/>
      <c r="DG204" s="46"/>
      <c r="DH204" s="46"/>
      <c r="DI204" s="46"/>
      <c r="DJ204" s="46"/>
      <c r="DK204" s="46"/>
      <c r="DL204" s="46"/>
      <c r="DM204" s="46"/>
      <c r="DN204" s="46"/>
      <c r="DO204" s="46"/>
      <c r="DP204" s="46"/>
      <c r="DQ204" s="46"/>
    </row>
    <row r="205" spans="1:121" s="52" customFormat="1" ht="15.75" customHeight="1">
      <c r="A205" s="16">
        <v>204</v>
      </c>
      <c r="B205" s="104">
        <v>43717</v>
      </c>
      <c r="C205" s="105" t="s">
        <v>1783</v>
      </c>
      <c r="D205" s="103" t="s">
        <v>45</v>
      </c>
      <c r="E205" s="103" t="s">
        <v>37</v>
      </c>
      <c r="F205" s="107" t="s">
        <v>1999</v>
      </c>
      <c r="G205" s="103" t="s">
        <v>894</v>
      </c>
      <c r="H205" s="111" t="s">
        <v>2017</v>
      </c>
      <c r="I205" s="111" t="s">
        <v>2018</v>
      </c>
      <c r="J205" s="111" t="s">
        <v>894</v>
      </c>
      <c r="K205" s="111" t="s">
        <v>95</v>
      </c>
      <c r="L205" s="111" t="s">
        <v>2019</v>
      </c>
      <c r="M205" s="111" t="s">
        <v>2020</v>
      </c>
      <c r="N205" s="111" t="s">
        <v>2021</v>
      </c>
      <c r="O205" s="111" t="s">
        <v>55</v>
      </c>
      <c r="P205" s="111" t="s">
        <v>2022</v>
      </c>
      <c r="Q205" s="111" t="s">
        <v>42</v>
      </c>
      <c r="R205" s="111">
        <v>1</v>
      </c>
      <c r="S205" s="111">
        <v>23</v>
      </c>
      <c r="T205" s="111" t="s">
        <v>145</v>
      </c>
      <c r="U205" s="111" t="s">
        <v>2007</v>
      </c>
      <c r="V205" s="111" t="s">
        <v>237</v>
      </c>
      <c r="W205" s="115" t="s">
        <v>42</v>
      </c>
      <c r="X205" s="111"/>
      <c r="Y205" s="111"/>
      <c r="Z205" s="115" t="s">
        <v>61</v>
      </c>
      <c r="AA205" s="111"/>
      <c r="AB205" s="111"/>
      <c r="AC205" s="115" t="s">
        <v>2023</v>
      </c>
      <c r="AD205" s="111"/>
      <c r="AE205" s="98"/>
      <c r="AF205" s="46"/>
      <c r="AG205" s="46"/>
      <c r="AH205" s="46"/>
      <c r="AI205" s="46"/>
      <c r="AJ205" s="46"/>
      <c r="AK205" s="46"/>
      <c r="AL205" s="46"/>
      <c r="AM205" s="46"/>
      <c r="AN205" s="46"/>
      <c r="AO205" s="46"/>
      <c r="AP205" s="46"/>
      <c r="AQ205" s="46"/>
      <c r="AR205" s="46"/>
      <c r="AS205" s="46"/>
      <c r="AT205" s="46"/>
      <c r="AU205" s="46"/>
      <c r="AV205" s="46"/>
      <c r="AW205" s="46"/>
      <c r="AX205" s="46"/>
      <c r="AY205" s="46"/>
      <c r="AZ205" s="46"/>
      <c r="BA205" s="46"/>
      <c r="BB205" s="46"/>
      <c r="BC205" s="46"/>
      <c r="BD205" s="46"/>
      <c r="BE205" s="46"/>
      <c r="BF205" s="46"/>
      <c r="BG205" s="46"/>
      <c r="BH205" s="46"/>
      <c r="BI205" s="46"/>
      <c r="BJ205" s="46"/>
      <c r="BK205" s="46"/>
      <c r="BL205" s="46"/>
      <c r="BM205" s="46"/>
      <c r="BN205" s="46"/>
      <c r="BO205" s="46"/>
      <c r="BP205" s="46"/>
      <c r="BQ205" s="46"/>
      <c r="BR205" s="46"/>
      <c r="BS205" s="46"/>
      <c r="BT205" s="46"/>
      <c r="BU205" s="46"/>
      <c r="BV205" s="46"/>
      <c r="BW205" s="46"/>
      <c r="BX205" s="46"/>
      <c r="BY205" s="46"/>
      <c r="BZ205" s="46"/>
      <c r="CA205" s="46"/>
      <c r="CB205" s="46"/>
      <c r="CC205" s="46"/>
      <c r="CD205" s="46"/>
      <c r="CE205" s="46"/>
      <c r="CF205" s="46"/>
      <c r="CG205" s="46"/>
      <c r="CH205" s="46"/>
      <c r="CI205" s="46"/>
      <c r="CJ205" s="46"/>
      <c r="CK205" s="46"/>
      <c r="CL205" s="46"/>
      <c r="CM205" s="46"/>
      <c r="CN205" s="46"/>
      <c r="CO205" s="46"/>
      <c r="CP205" s="46"/>
      <c r="CQ205" s="46"/>
      <c r="CR205" s="46"/>
      <c r="CS205" s="46"/>
      <c r="CT205" s="46"/>
      <c r="CU205" s="46"/>
      <c r="CV205" s="46"/>
      <c r="CW205" s="46"/>
      <c r="CX205" s="46"/>
      <c r="CY205" s="46"/>
      <c r="CZ205" s="46"/>
      <c r="DA205" s="46"/>
      <c r="DB205" s="46"/>
      <c r="DC205" s="46"/>
      <c r="DD205" s="46"/>
      <c r="DE205" s="46"/>
      <c r="DF205" s="46"/>
      <c r="DG205" s="46"/>
      <c r="DH205" s="46"/>
      <c r="DI205" s="46"/>
      <c r="DJ205" s="46"/>
      <c r="DK205" s="46"/>
      <c r="DL205" s="46"/>
      <c r="DM205" s="46"/>
      <c r="DN205" s="46"/>
      <c r="DO205" s="46"/>
      <c r="DP205" s="46"/>
      <c r="DQ205" s="46"/>
    </row>
    <row r="206" spans="1:121" s="52" customFormat="1" ht="15.75" customHeight="1">
      <c r="A206" s="16">
        <v>205</v>
      </c>
      <c r="B206" s="183">
        <v>43728</v>
      </c>
      <c r="C206" s="105" t="s">
        <v>1783</v>
      </c>
      <c r="D206" s="103" t="s">
        <v>45</v>
      </c>
      <c r="E206" s="103" t="s">
        <v>37</v>
      </c>
      <c r="F206" s="107" t="s">
        <v>2024</v>
      </c>
      <c r="G206" s="103" t="s">
        <v>894</v>
      </c>
      <c r="H206" s="111" t="s">
        <v>2025</v>
      </c>
      <c r="I206" s="111" t="s">
        <v>2026</v>
      </c>
      <c r="J206" s="111" t="s">
        <v>894</v>
      </c>
      <c r="K206" s="111" t="s">
        <v>95</v>
      </c>
      <c r="L206" s="111" t="s">
        <v>2027</v>
      </c>
      <c r="M206" s="111" t="s">
        <v>2028</v>
      </c>
      <c r="N206" s="111" t="s">
        <v>2029</v>
      </c>
      <c r="O206" s="111" t="s">
        <v>55</v>
      </c>
      <c r="P206" s="111" t="s">
        <v>2030</v>
      </c>
      <c r="Q206" s="111" t="s">
        <v>42</v>
      </c>
      <c r="R206" s="111">
        <v>3</v>
      </c>
      <c r="S206" s="111" t="s">
        <v>2031</v>
      </c>
      <c r="T206" s="111" t="s">
        <v>59</v>
      </c>
      <c r="U206" s="111" t="s">
        <v>2032</v>
      </c>
      <c r="V206" s="111" t="s">
        <v>2033</v>
      </c>
      <c r="W206" s="115" t="s">
        <v>42</v>
      </c>
      <c r="X206" s="111"/>
      <c r="Y206" s="111"/>
      <c r="Z206" s="115" t="s">
        <v>61</v>
      </c>
      <c r="AA206" s="111"/>
      <c r="AB206" s="111"/>
      <c r="AC206" s="115" t="s">
        <v>2034</v>
      </c>
      <c r="AD206" s="111"/>
      <c r="AE206" s="98"/>
      <c r="AF206" s="46"/>
      <c r="AG206" s="46"/>
      <c r="AH206" s="46"/>
      <c r="AI206" s="46"/>
      <c r="AJ206" s="46"/>
      <c r="AK206" s="46"/>
      <c r="AL206" s="46"/>
      <c r="AM206" s="46"/>
      <c r="AN206" s="46"/>
      <c r="AO206" s="46"/>
      <c r="AP206" s="46"/>
      <c r="AQ206" s="46"/>
      <c r="AR206" s="46"/>
      <c r="AS206" s="46"/>
      <c r="AT206" s="46"/>
      <c r="AU206" s="46"/>
      <c r="AV206" s="46"/>
      <c r="AW206" s="46"/>
      <c r="AX206" s="46"/>
      <c r="AY206" s="46"/>
      <c r="AZ206" s="46"/>
      <c r="BA206" s="46"/>
      <c r="BB206" s="46"/>
      <c r="BC206" s="46"/>
      <c r="BD206" s="46"/>
      <c r="BE206" s="46"/>
      <c r="BF206" s="46"/>
      <c r="BG206" s="46"/>
      <c r="BH206" s="46"/>
      <c r="BI206" s="46"/>
      <c r="BJ206" s="46"/>
      <c r="BK206" s="46"/>
      <c r="BL206" s="46"/>
      <c r="BM206" s="46"/>
      <c r="BN206" s="46"/>
      <c r="BO206" s="46"/>
      <c r="BP206" s="46"/>
      <c r="BQ206" s="46"/>
      <c r="BR206" s="46"/>
      <c r="BS206" s="46"/>
      <c r="BT206" s="46"/>
      <c r="BU206" s="46"/>
      <c r="BV206" s="46"/>
      <c r="BW206" s="46"/>
      <c r="BX206" s="46"/>
      <c r="BY206" s="46"/>
      <c r="BZ206" s="46"/>
      <c r="CA206" s="46"/>
      <c r="CB206" s="46"/>
      <c r="CC206" s="46"/>
      <c r="CD206" s="46"/>
      <c r="CE206" s="46"/>
      <c r="CF206" s="46"/>
      <c r="CG206" s="46"/>
      <c r="CH206" s="46"/>
      <c r="CI206" s="46"/>
      <c r="CJ206" s="46"/>
      <c r="CK206" s="46"/>
      <c r="CL206" s="46"/>
      <c r="CM206" s="46"/>
      <c r="CN206" s="46"/>
      <c r="CO206" s="46"/>
      <c r="CP206" s="46"/>
      <c r="CQ206" s="46"/>
      <c r="CR206" s="46"/>
      <c r="CS206" s="46"/>
      <c r="CT206" s="46"/>
      <c r="CU206" s="46"/>
      <c r="CV206" s="46"/>
      <c r="CW206" s="46"/>
      <c r="CX206" s="46"/>
      <c r="CY206" s="46"/>
      <c r="CZ206" s="46"/>
      <c r="DA206" s="46"/>
      <c r="DB206" s="46"/>
      <c r="DC206" s="46"/>
      <c r="DD206" s="46"/>
      <c r="DE206" s="46"/>
      <c r="DF206" s="46"/>
      <c r="DG206" s="46"/>
      <c r="DH206" s="46"/>
      <c r="DI206" s="46"/>
      <c r="DJ206" s="46"/>
      <c r="DK206" s="46"/>
      <c r="DL206" s="46"/>
      <c r="DM206" s="46"/>
      <c r="DN206" s="46"/>
      <c r="DO206" s="46"/>
      <c r="DP206" s="46"/>
      <c r="DQ206" s="46"/>
    </row>
    <row r="207" spans="1:121" s="52" customFormat="1" ht="15.75" customHeight="1">
      <c r="A207" s="16">
        <v>206</v>
      </c>
      <c r="B207" s="183">
        <v>43719</v>
      </c>
      <c r="C207" s="105" t="s">
        <v>1804</v>
      </c>
      <c r="D207" s="103" t="s">
        <v>1804</v>
      </c>
      <c r="E207" s="103" t="s">
        <v>37</v>
      </c>
      <c r="F207" s="43" t="s">
        <v>2035</v>
      </c>
      <c r="G207" s="103" t="s">
        <v>1850</v>
      </c>
      <c r="H207" s="111" t="s">
        <v>1966</v>
      </c>
      <c r="I207" s="111" t="s">
        <v>1967</v>
      </c>
      <c r="J207" s="111" t="s">
        <v>1808</v>
      </c>
      <c r="K207" s="111" t="s">
        <v>95</v>
      </c>
      <c r="L207" s="111" t="s">
        <v>2036</v>
      </c>
      <c r="M207" s="111" t="s">
        <v>2037</v>
      </c>
      <c r="N207" s="111" t="s">
        <v>2038</v>
      </c>
      <c r="O207" s="111" t="s">
        <v>134</v>
      </c>
      <c r="P207" s="111" t="s">
        <v>2039</v>
      </c>
      <c r="Q207" s="111" t="s">
        <v>42</v>
      </c>
      <c r="R207" s="111">
        <v>2</v>
      </c>
      <c r="S207" s="111" t="s">
        <v>2040</v>
      </c>
      <c r="T207" s="111" t="s">
        <v>59</v>
      </c>
      <c r="U207" s="111" t="s">
        <v>2041</v>
      </c>
      <c r="V207" s="111" t="s">
        <v>42</v>
      </c>
      <c r="W207" s="111" t="s">
        <v>57</v>
      </c>
      <c r="X207" s="111"/>
      <c r="Y207" s="111"/>
      <c r="Z207" s="115" t="s">
        <v>61</v>
      </c>
      <c r="AA207" s="111"/>
      <c r="AB207" s="111"/>
      <c r="AC207" s="115" t="s">
        <v>1847</v>
      </c>
      <c r="AD207" s="111"/>
      <c r="AE207" s="98"/>
      <c r="AF207" s="46"/>
      <c r="AG207" s="46"/>
      <c r="AH207" s="46"/>
      <c r="AI207" s="46"/>
      <c r="AJ207" s="46"/>
      <c r="AK207" s="46"/>
      <c r="AL207" s="46"/>
      <c r="AM207" s="46"/>
      <c r="AN207" s="46"/>
      <c r="AO207" s="46"/>
      <c r="AP207" s="46"/>
      <c r="AQ207" s="46"/>
      <c r="AR207" s="46"/>
      <c r="AS207" s="46"/>
      <c r="AT207" s="46"/>
      <c r="AU207" s="46"/>
      <c r="AV207" s="46"/>
      <c r="AW207" s="46"/>
      <c r="AX207" s="46"/>
      <c r="AY207" s="46"/>
      <c r="AZ207" s="46"/>
      <c r="BA207" s="46"/>
      <c r="BB207" s="46"/>
      <c r="BC207" s="46"/>
      <c r="BD207" s="46"/>
      <c r="BE207" s="46"/>
      <c r="BF207" s="46"/>
      <c r="BG207" s="46"/>
      <c r="BH207" s="46"/>
      <c r="BI207" s="46"/>
      <c r="BJ207" s="46"/>
      <c r="BK207" s="46"/>
      <c r="BL207" s="46"/>
      <c r="BM207" s="46"/>
      <c r="BN207" s="46"/>
      <c r="BO207" s="46"/>
      <c r="BP207" s="46"/>
      <c r="BQ207" s="46"/>
      <c r="BR207" s="46"/>
      <c r="BS207" s="46"/>
      <c r="BT207" s="46"/>
      <c r="BU207" s="46"/>
      <c r="BV207" s="46"/>
      <c r="BW207" s="46"/>
      <c r="BX207" s="46"/>
      <c r="BY207" s="46"/>
      <c r="BZ207" s="46"/>
      <c r="CA207" s="46"/>
      <c r="CB207" s="46"/>
      <c r="CC207" s="46"/>
      <c r="CD207" s="46"/>
      <c r="CE207" s="46"/>
      <c r="CF207" s="46"/>
      <c r="CG207" s="46"/>
      <c r="CH207" s="46"/>
      <c r="CI207" s="46"/>
      <c r="CJ207" s="46"/>
      <c r="CK207" s="46"/>
      <c r="CL207" s="46"/>
      <c r="CM207" s="46"/>
      <c r="CN207" s="46"/>
      <c r="CO207" s="46"/>
      <c r="CP207" s="46"/>
      <c r="CQ207" s="46"/>
      <c r="CR207" s="46"/>
      <c r="CS207" s="46"/>
      <c r="CT207" s="46"/>
      <c r="CU207" s="46"/>
      <c r="CV207" s="46"/>
      <c r="CW207" s="46"/>
      <c r="CX207" s="46"/>
      <c r="CY207" s="46"/>
      <c r="CZ207" s="46"/>
      <c r="DA207" s="46"/>
      <c r="DB207" s="46"/>
      <c r="DC207" s="46"/>
      <c r="DD207" s="46"/>
      <c r="DE207" s="46"/>
      <c r="DF207" s="46"/>
      <c r="DG207" s="46"/>
      <c r="DH207" s="46"/>
      <c r="DI207" s="46"/>
      <c r="DJ207" s="46"/>
      <c r="DK207" s="46"/>
      <c r="DL207" s="46"/>
      <c r="DM207" s="46"/>
      <c r="DN207" s="46"/>
      <c r="DO207" s="46"/>
      <c r="DP207" s="46"/>
      <c r="DQ207" s="46"/>
    </row>
    <row r="208" spans="1:121" s="52" customFormat="1" ht="15.75" customHeight="1">
      <c r="A208" s="16">
        <v>207</v>
      </c>
      <c r="B208" s="183">
        <v>43735</v>
      </c>
      <c r="C208" s="105" t="s">
        <v>1804</v>
      </c>
      <c r="D208" s="103" t="s">
        <v>1804</v>
      </c>
      <c r="E208" s="103" t="s">
        <v>37</v>
      </c>
      <c r="F208" s="43" t="s">
        <v>2042</v>
      </c>
      <c r="G208" s="103" t="s">
        <v>1850</v>
      </c>
      <c r="H208" s="111" t="s">
        <v>2043</v>
      </c>
      <c r="I208" s="111" t="s">
        <v>2044</v>
      </c>
      <c r="J208" s="111" t="s">
        <v>1808</v>
      </c>
      <c r="K208" s="111" t="s">
        <v>95</v>
      </c>
      <c r="L208" s="111" t="s">
        <v>2045</v>
      </c>
      <c r="M208" s="111" t="s">
        <v>2046</v>
      </c>
      <c r="N208" s="111" t="s">
        <v>2047</v>
      </c>
      <c r="O208" s="111" t="s">
        <v>134</v>
      </c>
      <c r="P208" s="111" t="s">
        <v>2048</v>
      </c>
      <c r="Q208" s="111" t="s">
        <v>42</v>
      </c>
      <c r="R208" s="111">
        <v>2</v>
      </c>
      <c r="S208" s="111" t="s">
        <v>2049</v>
      </c>
      <c r="T208" s="111" t="s">
        <v>59</v>
      </c>
      <c r="U208" s="111" t="s">
        <v>2041</v>
      </c>
      <c r="V208" s="111" t="s">
        <v>42</v>
      </c>
      <c r="W208" s="111" t="s">
        <v>57</v>
      </c>
      <c r="X208" s="111"/>
      <c r="Y208" s="111"/>
      <c r="Z208" s="115" t="s">
        <v>61</v>
      </c>
      <c r="AA208" s="111"/>
      <c r="AB208" s="111"/>
      <c r="AC208" s="115" t="s">
        <v>1847</v>
      </c>
      <c r="AD208" s="111"/>
      <c r="AE208" s="98"/>
      <c r="AF208" s="46"/>
      <c r="AG208" s="46"/>
      <c r="AH208" s="46"/>
      <c r="AI208" s="46"/>
      <c r="AJ208" s="46"/>
      <c r="AK208" s="46"/>
      <c r="AL208" s="46"/>
      <c r="AM208" s="46"/>
      <c r="AN208" s="46"/>
      <c r="AO208" s="46"/>
      <c r="AP208" s="46"/>
      <c r="AQ208" s="46"/>
      <c r="AR208" s="46"/>
      <c r="AS208" s="46"/>
      <c r="AT208" s="46"/>
      <c r="AU208" s="46"/>
      <c r="AV208" s="46"/>
      <c r="AW208" s="46"/>
      <c r="AX208" s="46"/>
      <c r="AY208" s="46"/>
      <c r="AZ208" s="46"/>
      <c r="BA208" s="46"/>
      <c r="BB208" s="46"/>
      <c r="BC208" s="46"/>
      <c r="BD208" s="46"/>
      <c r="BE208" s="46"/>
      <c r="BF208" s="46"/>
      <c r="BG208" s="46"/>
      <c r="BH208" s="46"/>
      <c r="BI208" s="46"/>
      <c r="BJ208" s="46"/>
      <c r="BK208" s="46"/>
      <c r="BL208" s="46"/>
      <c r="BM208" s="46"/>
      <c r="BN208" s="46"/>
      <c r="BO208" s="46"/>
      <c r="BP208" s="46"/>
      <c r="BQ208" s="46"/>
      <c r="BR208" s="46"/>
      <c r="BS208" s="46"/>
      <c r="BT208" s="46"/>
      <c r="BU208" s="46"/>
      <c r="BV208" s="46"/>
      <c r="BW208" s="46"/>
      <c r="BX208" s="46"/>
      <c r="BY208" s="46"/>
      <c r="BZ208" s="46"/>
      <c r="CA208" s="46"/>
      <c r="CB208" s="46"/>
      <c r="CC208" s="46"/>
      <c r="CD208" s="46"/>
      <c r="CE208" s="46"/>
      <c r="CF208" s="46"/>
      <c r="CG208" s="46"/>
      <c r="CH208" s="46"/>
      <c r="CI208" s="46"/>
      <c r="CJ208" s="46"/>
      <c r="CK208" s="46"/>
      <c r="CL208" s="46"/>
      <c r="CM208" s="46"/>
      <c r="CN208" s="46"/>
      <c r="CO208" s="46"/>
      <c r="CP208" s="46"/>
      <c r="CQ208" s="46"/>
      <c r="CR208" s="46"/>
      <c r="CS208" s="46"/>
      <c r="CT208" s="46"/>
      <c r="CU208" s="46"/>
      <c r="CV208" s="46"/>
      <c r="CW208" s="46"/>
      <c r="CX208" s="46"/>
      <c r="CY208" s="46"/>
      <c r="CZ208" s="46"/>
      <c r="DA208" s="46"/>
      <c r="DB208" s="46"/>
      <c r="DC208" s="46"/>
      <c r="DD208" s="46"/>
      <c r="DE208" s="46"/>
      <c r="DF208" s="46"/>
      <c r="DG208" s="46"/>
      <c r="DH208" s="46"/>
      <c r="DI208" s="46"/>
      <c r="DJ208" s="46"/>
      <c r="DK208" s="46"/>
      <c r="DL208" s="46"/>
      <c r="DM208" s="46"/>
      <c r="DN208" s="46"/>
      <c r="DO208" s="46"/>
      <c r="DP208" s="46"/>
      <c r="DQ208" s="46"/>
    </row>
    <row r="209" spans="1:121" s="52" customFormat="1" ht="15.75" customHeight="1">
      <c r="A209" s="16">
        <v>208</v>
      </c>
      <c r="B209" s="183">
        <v>43724</v>
      </c>
      <c r="C209" s="105" t="s">
        <v>2050</v>
      </c>
      <c r="D209" s="103" t="s">
        <v>2051</v>
      </c>
      <c r="E209" s="103" t="s">
        <v>59</v>
      </c>
      <c r="F209" s="107" t="s">
        <v>2052</v>
      </c>
      <c r="G209" s="103" t="s">
        <v>894</v>
      </c>
      <c r="H209" s="111" t="s">
        <v>2053</v>
      </c>
      <c r="I209" s="111" t="s">
        <v>2054</v>
      </c>
      <c r="J209" s="111" t="s">
        <v>894</v>
      </c>
      <c r="K209" s="111" t="s">
        <v>95</v>
      </c>
      <c r="L209" s="111" t="s">
        <v>2055</v>
      </c>
      <c r="M209" s="111" t="s">
        <v>2056</v>
      </c>
      <c r="N209" s="111" t="s">
        <v>42</v>
      </c>
      <c r="O209" s="111" t="s">
        <v>55</v>
      </c>
      <c r="P209" s="111" t="s">
        <v>2057</v>
      </c>
      <c r="Q209" s="111" t="s">
        <v>2058</v>
      </c>
      <c r="R209" s="111">
        <v>2</v>
      </c>
      <c r="S209" s="111" t="s">
        <v>42</v>
      </c>
      <c r="T209" s="111" t="s">
        <v>1031</v>
      </c>
      <c r="U209" s="111" t="s">
        <v>2059</v>
      </c>
      <c r="V209" s="111" t="s">
        <v>42</v>
      </c>
      <c r="W209" s="111" t="s">
        <v>81</v>
      </c>
      <c r="X209" s="115" t="s">
        <v>2060</v>
      </c>
      <c r="Y209" s="111"/>
      <c r="Z209" s="115" t="s">
        <v>61</v>
      </c>
      <c r="AA209" s="111"/>
      <c r="AB209" s="111"/>
      <c r="AC209" s="115" t="s">
        <v>2061</v>
      </c>
      <c r="AD209" s="111"/>
      <c r="AE209" s="98"/>
      <c r="AF209" s="46"/>
      <c r="AG209" s="46"/>
      <c r="AH209" s="46"/>
      <c r="AI209" s="46"/>
      <c r="AJ209" s="46"/>
      <c r="AK209" s="46"/>
      <c r="AL209" s="46"/>
      <c r="AM209" s="46"/>
      <c r="AN209" s="46"/>
      <c r="AO209" s="46"/>
      <c r="AP209" s="46"/>
      <c r="AQ209" s="46"/>
      <c r="AR209" s="46"/>
      <c r="AS209" s="46"/>
      <c r="AT209" s="46"/>
      <c r="AU209" s="46"/>
      <c r="AV209" s="46"/>
      <c r="AW209" s="46"/>
      <c r="AX209" s="46"/>
      <c r="AY209" s="46"/>
      <c r="AZ209" s="46"/>
      <c r="BA209" s="46"/>
      <c r="BB209" s="46"/>
      <c r="BC209" s="46"/>
      <c r="BD209" s="46"/>
      <c r="BE209" s="46"/>
      <c r="BF209" s="46"/>
      <c r="BG209" s="46"/>
      <c r="BH209" s="46"/>
      <c r="BI209" s="46"/>
      <c r="BJ209" s="46"/>
      <c r="BK209" s="46"/>
      <c r="BL209" s="46"/>
      <c r="BM209" s="46"/>
      <c r="BN209" s="46"/>
      <c r="BO209" s="46"/>
      <c r="BP209" s="46"/>
      <c r="BQ209" s="46"/>
      <c r="BR209" s="46"/>
      <c r="BS209" s="46"/>
      <c r="BT209" s="46"/>
      <c r="BU209" s="46"/>
      <c r="BV209" s="46"/>
      <c r="BW209" s="46"/>
      <c r="BX209" s="46"/>
      <c r="BY209" s="46"/>
      <c r="BZ209" s="46"/>
      <c r="CA209" s="46"/>
      <c r="CB209" s="46"/>
      <c r="CC209" s="46"/>
      <c r="CD209" s="46"/>
      <c r="CE209" s="46"/>
      <c r="CF209" s="46"/>
      <c r="CG209" s="46"/>
      <c r="CH209" s="46"/>
      <c r="CI209" s="46"/>
      <c r="CJ209" s="46"/>
      <c r="CK209" s="46"/>
      <c r="CL209" s="46"/>
      <c r="CM209" s="46"/>
      <c r="CN209" s="46"/>
      <c r="CO209" s="46"/>
      <c r="CP209" s="46"/>
      <c r="CQ209" s="46"/>
      <c r="CR209" s="46"/>
      <c r="CS209" s="46"/>
      <c r="CT209" s="46"/>
      <c r="CU209" s="46"/>
      <c r="CV209" s="46"/>
      <c r="CW209" s="46"/>
      <c r="CX209" s="46"/>
      <c r="CY209" s="46"/>
      <c r="CZ209" s="46"/>
      <c r="DA209" s="46"/>
      <c r="DB209" s="46"/>
      <c r="DC209" s="46"/>
      <c r="DD209" s="46"/>
      <c r="DE209" s="46"/>
      <c r="DF209" s="46"/>
      <c r="DG209" s="46"/>
      <c r="DH209" s="46"/>
      <c r="DI209" s="46"/>
      <c r="DJ209" s="46"/>
      <c r="DK209" s="46"/>
      <c r="DL209" s="46"/>
      <c r="DM209" s="46"/>
      <c r="DN209" s="46"/>
      <c r="DO209" s="46"/>
      <c r="DP209" s="46"/>
      <c r="DQ209" s="46"/>
    </row>
    <row r="210" spans="1:121" s="52" customFormat="1" ht="15.75" customHeight="1">
      <c r="A210" s="16">
        <v>209</v>
      </c>
      <c r="B210" s="183">
        <v>43730</v>
      </c>
      <c r="C210" s="105" t="s">
        <v>1745</v>
      </c>
      <c r="D210" s="103" t="s">
        <v>2062</v>
      </c>
      <c r="E210" s="103" t="s">
        <v>37</v>
      </c>
      <c r="F210" s="43" t="s">
        <v>2063</v>
      </c>
      <c r="G210" s="103" t="s">
        <v>1223</v>
      </c>
      <c r="H210" s="111" t="s">
        <v>2064</v>
      </c>
      <c r="I210" s="111" t="s">
        <v>2065</v>
      </c>
      <c r="J210" s="111" t="s">
        <v>894</v>
      </c>
      <c r="K210" s="111" t="s">
        <v>95</v>
      </c>
      <c r="L210" s="111" t="s">
        <v>2066</v>
      </c>
      <c r="M210" s="111" t="s">
        <v>2067</v>
      </c>
      <c r="N210" s="111" t="s">
        <v>2068</v>
      </c>
      <c r="O210" s="111" t="s">
        <v>55</v>
      </c>
      <c r="P210" s="111" t="s">
        <v>2069</v>
      </c>
      <c r="Q210" s="111" t="s">
        <v>42</v>
      </c>
      <c r="R210" s="111">
        <v>1</v>
      </c>
      <c r="S210" s="111">
        <v>44</v>
      </c>
      <c r="T210" s="111" t="s">
        <v>59</v>
      </c>
      <c r="U210" s="111" t="s">
        <v>2070</v>
      </c>
      <c r="V210" s="111" t="s">
        <v>2071</v>
      </c>
      <c r="W210" s="111" t="s">
        <v>57</v>
      </c>
      <c r="X210" s="111"/>
      <c r="Y210" s="111"/>
      <c r="Z210" s="115" t="s">
        <v>61</v>
      </c>
      <c r="AA210" s="111"/>
      <c r="AB210" s="111"/>
      <c r="AC210" s="115" t="s">
        <v>2072</v>
      </c>
      <c r="AD210" s="111"/>
      <c r="AE210" s="98"/>
      <c r="AF210" s="46"/>
      <c r="AG210" s="46"/>
      <c r="AH210" s="46"/>
      <c r="AI210" s="46"/>
      <c r="AJ210" s="46"/>
      <c r="AK210" s="46"/>
      <c r="AL210" s="46"/>
      <c r="AM210" s="46"/>
      <c r="AN210" s="46"/>
      <c r="AO210" s="46"/>
      <c r="AP210" s="46"/>
      <c r="AQ210" s="46"/>
      <c r="AR210" s="46"/>
      <c r="AS210" s="46"/>
      <c r="AT210" s="46"/>
      <c r="AU210" s="46"/>
      <c r="AV210" s="46"/>
      <c r="AW210" s="46"/>
      <c r="AX210" s="46"/>
      <c r="AY210" s="46"/>
      <c r="AZ210" s="46"/>
      <c r="BA210" s="46"/>
      <c r="BB210" s="46"/>
      <c r="BC210" s="46"/>
      <c r="BD210" s="46"/>
      <c r="BE210" s="46"/>
      <c r="BF210" s="46"/>
      <c r="BG210" s="46"/>
      <c r="BH210" s="46"/>
      <c r="BI210" s="46"/>
      <c r="BJ210" s="46"/>
      <c r="BK210" s="46"/>
      <c r="BL210" s="46"/>
      <c r="BM210" s="46"/>
      <c r="BN210" s="46"/>
      <c r="BO210" s="46"/>
      <c r="BP210" s="46"/>
      <c r="BQ210" s="46"/>
      <c r="BR210" s="46"/>
      <c r="BS210" s="46"/>
      <c r="BT210" s="46"/>
      <c r="BU210" s="46"/>
      <c r="BV210" s="46"/>
      <c r="BW210" s="46"/>
      <c r="BX210" s="46"/>
      <c r="BY210" s="46"/>
      <c r="BZ210" s="46"/>
      <c r="CA210" s="46"/>
      <c r="CB210" s="46"/>
      <c r="CC210" s="46"/>
      <c r="CD210" s="46"/>
      <c r="CE210" s="46"/>
      <c r="CF210" s="46"/>
      <c r="CG210" s="46"/>
      <c r="CH210" s="46"/>
      <c r="CI210" s="46"/>
      <c r="CJ210" s="46"/>
      <c r="CK210" s="46"/>
      <c r="CL210" s="46"/>
      <c r="CM210" s="46"/>
      <c r="CN210" s="46"/>
      <c r="CO210" s="46"/>
      <c r="CP210" s="46"/>
      <c r="CQ210" s="46"/>
      <c r="CR210" s="46"/>
      <c r="CS210" s="46"/>
      <c r="CT210" s="46"/>
      <c r="CU210" s="46"/>
      <c r="CV210" s="46"/>
      <c r="CW210" s="46"/>
      <c r="CX210" s="46"/>
      <c r="CY210" s="46"/>
      <c r="CZ210" s="46"/>
      <c r="DA210" s="46"/>
      <c r="DB210" s="46"/>
      <c r="DC210" s="46"/>
      <c r="DD210" s="46"/>
      <c r="DE210" s="46"/>
      <c r="DF210" s="46"/>
      <c r="DG210" s="46"/>
      <c r="DH210" s="46"/>
      <c r="DI210" s="46"/>
      <c r="DJ210" s="46"/>
      <c r="DK210" s="46"/>
      <c r="DL210" s="46"/>
      <c r="DM210" s="46"/>
      <c r="DN210" s="46"/>
      <c r="DO210" s="46"/>
      <c r="DP210" s="46"/>
      <c r="DQ210" s="46"/>
    </row>
    <row r="211" spans="1:121" s="52" customFormat="1" ht="15.75" customHeight="1">
      <c r="A211" s="16">
        <v>210</v>
      </c>
      <c r="B211" s="183">
        <v>43731</v>
      </c>
      <c r="C211" s="105" t="s">
        <v>1745</v>
      </c>
      <c r="D211" s="103" t="s">
        <v>45</v>
      </c>
      <c r="E211" s="103" t="s">
        <v>37</v>
      </c>
      <c r="F211" s="43" t="s">
        <v>2073</v>
      </c>
      <c r="G211" s="103" t="s">
        <v>1223</v>
      </c>
      <c r="H211" s="111" t="s">
        <v>2074</v>
      </c>
      <c r="I211" s="111" t="s">
        <v>2075</v>
      </c>
      <c r="J211" s="111" t="s">
        <v>894</v>
      </c>
      <c r="K211" s="111" t="s">
        <v>95</v>
      </c>
      <c r="L211" s="111" t="s">
        <v>2076</v>
      </c>
      <c r="M211" s="111" t="s">
        <v>2077</v>
      </c>
      <c r="N211" s="111" t="s">
        <v>2078</v>
      </c>
      <c r="O211" s="111" t="s">
        <v>134</v>
      </c>
      <c r="P211" s="111" t="s">
        <v>2079</v>
      </c>
      <c r="Q211" s="111" t="s">
        <v>42</v>
      </c>
      <c r="R211" s="111">
        <v>2</v>
      </c>
      <c r="S211" s="111" t="s">
        <v>2080</v>
      </c>
      <c r="T211" s="111" t="s">
        <v>59</v>
      </c>
      <c r="U211" s="111" t="s">
        <v>2070</v>
      </c>
      <c r="V211" s="111" t="s">
        <v>2081</v>
      </c>
      <c r="W211" s="111" t="s">
        <v>57</v>
      </c>
      <c r="X211" s="111"/>
      <c r="Y211" s="111"/>
      <c r="Z211" s="111" t="s">
        <v>61</v>
      </c>
      <c r="AA211" s="111" t="s">
        <v>224</v>
      </c>
      <c r="AB211" s="111"/>
      <c r="AC211" s="115" t="s">
        <v>2082</v>
      </c>
      <c r="AD211" s="111"/>
      <c r="AE211" s="98"/>
      <c r="AF211" s="46"/>
      <c r="AG211" s="46"/>
      <c r="AH211" s="46"/>
      <c r="AI211" s="46"/>
      <c r="AJ211" s="46"/>
      <c r="AK211" s="46"/>
      <c r="AL211" s="46"/>
      <c r="AM211" s="46"/>
      <c r="AN211" s="46"/>
      <c r="AO211" s="46"/>
      <c r="AP211" s="46"/>
      <c r="AQ211" s="46"/>
      <c r="AR211" s="46"/>
      <c r="AS211" s="46"/>
      <c r="AT211" s="46"/>
      <c r="AU211" s="46"/>
      <c r="AV211" s="46"/>
      <c r="AW211" s="46"/>
      <c r="AX211" s="46"/>
      <c r="AY211" s="46"/>
      <c r="AZ211" s="46"/>
      <c r="BA211" s="46"/>
      <c r="BB211" s="46"/>
      <c r="BC211" s="46"/>
      <c r="BD211" s="46"/>
      <c r="BE211" s="46"/>
      <c r="BF211" s="46"/>
      <c r="BG211" s="46"/>
      <c r="BH211" s="46"/>
      <c r="BI211" s="46"/>
      <c r="BJ211" s="46"/>
      <c r="BK211" s="46"/>
      <c r="BL211" s="46"/>
      <c r="BM211" s="46"/>
      <c r="BN211" s="46"/>
      <c r="BO211" s="46"/>
      <c r="BP211" s="46"/>
      <c r="BQ211" s="46"/>
      <c r="BR211" s="46"/>
      <c r="BS211" s="46"/>
      <c r="BT211" s="46"/>
      <c r="BU211" s="46"/>
      <c r="BV211" s="46"/>
      <c r="BW211" s="46"/>
      <c r="BX211" s="46"/>
      <c r="BY211" s="46"/>
      <c r="BZ211" s="46"/>
      <c r="CA211" s="46"/>
      <c r="CB211" s="46"/>
      <c r="CC211" s="46"/>
      <c r="CD211" s="46"/>
      <c r="CE211" s="46"/>
      <c r="CF211" s="46"/>
      <c r="CG211" s="46"/>
      <c r="CH211" s="46"/>
      <c r="CI211" s="46"/>
      <c r="CJ211" s="46"/>
      <c r="CK211" s="46"/>
      <c r="CL211" s="46"/>
      <c r="CM211" s="46"/>
      <c r="CN211" s="46"/>
      <c r="CO211" s="46"/>
      <c r="CP211" s="46"/>
      <c r="CQ211" s="46"/>
      <c r="CR211" s="46"/>
      <c r="CS211" s="46"/>
      <c r="CT211" s="46"/>
      <c r="CU211" s="46"/>
      <c r="CV211" s="46"/>
      <c r="CW211" s="46"/>
      <c r="CX211" s="46"/>
      <c r="CY211" s="46"/>
      <c r="CZ211" s="46"/>
      <c r="DA211" s="46"/>
      <c r="DB211" s="46"/>
      <c r="DC211" s="46"/>
      <c r="DD211" s="46"/>
      <c r="DE211" s="46"/>
      <c r="DF211" s="46"/>
      <c r="DG211" s="46"/>
      <c r="DH211" s="46"/>
      <c r="DI211" s="46"/>
      <c r="DJ211" s="46"/>
      <c r="DK211" s="46"/>
      <c r="DL211" s="46"/>
      <c r="DM211" s="46"/>
      <c r="DN211" s="46"/>
      <c r="DO211" s="46"/>
      <c r="DP211" s="46"/>
      <c r="DQ211" s="46"/>
    </row>
    <row r="212" spans="1:121" s="52" customFormat="1" ht="15.75" customHeight="1">
      <c r="A212" s="16">
        <v>211</v>
      </c>
      <c r="B212" s="104">
        <v>43739</v>
      </c>
      <c r="C212" s="105" t="s">
        <v>1745</v>
      </c>
      <c r="D212" s="103" t="s">
        <v>45</v>
      </c>
      <c r="E212" s="103" t="s">
        <v>37</v>
      </c>
      <c r="F212" s="43" t="s">
        <v>2083</v>
      </c>
      <c r="G212" s="103" t="s">
        <v>1223</v>
      </c>
      <c r="H212" s="111" t="s">
        <v>2084</v>
      </c>
      <c r="I212" s="111" t="s">
        <v>2085</v>
      </c>
      <c r="J212" s="111" t="s">
        <v>894</v>
      </c>
      <c r="K212" s="111" t="s">
        <v>95</v>
      </c>
      <c r="L212" s="111" t="s">
        <v>2086</v>
      </c>
      <c r="M212" s="111" t="s">
        <v>2087</v>
      </c>
      <c r="N212" s="111" t="s">
        <v>2088</v>
      </c>
      <c r="O212" s="111" t="s">
        <v>134</v>
      </c>
      <c r="P212" s="111" t="s">
        <v>1996</v>
      </c>
      <c r="Q212" s="111" t="s">
        <v>42</v>
      </c>
      <c r="R212" s="111">
        <v>3</v>
      </c>
      <c r="S212" s="111" t="s">
        <v>2089</v>
      </c>
      <c r="T212" s="111" t="s">
        <v>59</v>
      </c>
      <c r="U212" s="111" t="s">
        <v>2070</v>
      </c>
      <c r="V212" s="111" t="s">
        <v>42</v>
      </c>
      <c r="W212" s="111" t="s">
        <v>57</v>
      </c>
      <c r="X212" s="111"/>
      <c r="Y212" s="111"/>
      <c r="Z212" s="115" t="s">
        <v>61</v>
      </c>
      <c r="AA212" s="111"/>
      <c r="AB212" s="111"/>
      <c r="AC212" s="115" t="s">
        <v>2090</v>
      </c>
      <c r="AD212" s="111"/>
      <c r="AE212" s="98"/>
      <c r="AF212" s="46"/>
      <c r="AG212" s="46"/>
      <c r="AH212" s="46"/>
      <c r="AI212" s="46"/>
      <c r="AJ212" s="46"/>
      <c r="AK212" s="46"/>
      <c r="AL212" s="46"/>
      <c r="AM212" s="46"/>
      <c r="AN212" s="46"/>
      <c r="AO212" s="46"/>
      <c r="AP212" s="46"/>
      <c r="AQ212" s="46"/>
      <c r="AR212" s="46"/>
      <c r="AS212" s="46"/>
      <c r="AT212" s="46"/>
      <c r="AU212" s="46"/>
      <c r="AV212" s="46"/>
      <c r="AW212" s="46"/>
      <c r="AX212" s="46"/>
      <c r="AY212" s="46"/>
      <c r="AZ212" s="46"/>
      <c r="BA212" s="46"/>
      <c r="BB212" s="46"/>
      <c r="BC212" s="46"/>
      <c r="BD212" s="46"/>
      <c r="BE212" s="46"/>
      <c r="BF212" s="46"/>
      <c r="BG212" s="46"/>
      <c r="BH212" s="46"/>
      <c r="BI212" s="46"/>
      <c r="BJ212" s="46"/>
      <c r="BK212" s="46"/>
      <c r="BL212" s="46"/>
      <c r="BM212" s="46"/>
      <c r="BN212" s="46"/>
      <c r="BO212" s="46"/>
      <c r="BP212" s="46"/>
      <c r="BQ212" s="46"/>
      <c r="BR212" s="46"/>
      <c r="BS212" s="46"/>
      <c r="BT212" s="46"/>
      <c r="BU212" s="46"/>
      <c r="BV212" s="46"/>
      <c r="BW212" s="46"/>
      <c r="BX212" s="46"/>
      <c r="BY212" s="46"/>
      <c r="BZ212" s="46"/>
      <c r="CA212" s="46"/>
      <c r="CB212" s="46"/>
      <c r="CC212" s="46"/>
      <c r="CD212" s="46"/>
      <c r="CE212" s="46"/>
      <c r="CF212" s="46"/>
      <c r="CG212" s="46"/>
      <c r="CH212" s="46"/>
      <c r="CI212" s="46"/>
      <c r="CJ212" s="46"/>
      <c r="CK212" s="46"/>
      <c r="CL212" s="46"/>
      <c r="CM212" s="46"/>
      <c r="CN212" s="46"/>
      <c r="CO212" s="46"/>
      <c r="CP212" s="46"/>
      <c r="CQ212" s="46"/>
      <c r="CR212" s="46"/>
      <c r="CS212" s="46"/>
      <c r="CT212" s="46"/>
      <c r="CU212" s="46"/>
      <c r="CV212" s="46"/>
      <c r="CW212" s="46"/>
      <c r="CX212" s="46"/>
      <c r="CY212" s="46"/>
      <c r="CZ212" s="46"/>
      <c r="DA212" s="46"/>
      <c r="DB212" s="46"/>
      <c r="DC212" s="46"/>
      <c r="DD212" s="46"/>
      <c r="DE212" s="46"/>
      <c r="DF212" s="46"/>
      <c r="DG212" s="46"/>
      <c r="DH212" s="46"/>
      <c r="DI212" s="46"/>
      <c r="DJ212" s="46"/>
      <c r="DK212" s="46"/>
      <c r="DL212" s="46"/>
      <c r="DM212" s="46"/>
      <c r="DN212" s="46"/>
      <c r="DO212" s="46"/>
      <c r="DP212" s="46"/>
      <c r="DQ212" s="46"/>
    </row>
    <row r="213" spans="1:121" s="52" customFormat="1" ht="15.75" customHeight="1">
      <c r="A213" s="16">
        <v>212</v>
      </c>
      <c r="B213" s="183">
        <v>43734</v>
      </c>
      <c r="C213" s="105" t="s">
        <v>1783</v>
      </c>
      <c r="D213" s="103" t="s">
        <v>45</v>
      </c>
      <c r="E213" s="103" t="s">
        <v>37</v>
      </c>
      <c r="F213" s="107" t="s">
        <v>2091</v>
      </c>
      <c r="G213" s="103" t="s">
        <v>1926</v>
      </c>
      <c r="H213" s="111" t="s">
        <v>2092</v>
      </c>
      <c r="I213" s="111" t="s">
        <v>2093</v>
      </c>
      <c r="J213" s="111" t="s">
        <v>312</v>
      </c>
      <c r="K213" s="111" t="s">
        <v>95</v>
      </c>
      <c r="L213" s="111" t="s">
        <v>2094</v>
      </c>
      <c r="M213" s="111" t="s">
        <v>2095</v>
      </c>
      <c r="N213" s="111" t="s">
        <v>2096</v>
      </c>
      <c r="O213" s="111" t="s">
        <v>134</v>
      </c>
      <c r="P213" s="111" t="s">
        <v>2097</v>
      </c>
      <c r="Q213" s="111" t="s">
        <v>42</v>
      </c>
      <c r="R213" s="111">
        <v>2</v>
      </c>
      <c r="S213" s="111" t="s">
        <v>2049</v>
      </c>
      <c r="T213" s="111" t="s">
        <v>59</v>
      </c>
      <c r="U213" s="111" t="s">
        <v>2098</v>
      </c>
      <c r="V213" s="111" t="s">
        <v>42</v>
      </c>
      <c r="W213" s="115" t="s">
        <v>42</v>
      </c>
      <c r="X213" s="111"/>
      <c r="Y213" s="111"/>
      <c r="Z213" s="115" t="s">
        <v>61</v>
      </c>
      <c r="AA213" s="111"/>
      <c r="AB213" s="111"/>
      <c r="AC213" s="115" t="s">
        <v>2099</v>
      </c>
      <c r="AD213" s="111"/>
      <c r="AE213" s="98"/>
      <c r="AF213" s="46"/>
      <c r="AG213" s="46"/>
      <c r="AH213" s="46"/>
      <c r="AI213" s="46"/>
      <c r="AJ213" s="46"/>
      <c r="AK213" s="46"/>
      <c r="AL213" s="46"/>
      <c r="AM213" s="46"/>
      <c r="AN213" s="46"/>
      <c r="AO213" s="46"/>
      <c r="AP213" s="46"/>
      <c r="AQ213" s="46"/>
      <c r="AR213" s="46"/>
      <c r="AS213" s="46"/>
      <c r="AT213" s="46"/>
      <c r="AU213" s="46"/>
      <c r="AV213" s="46"/>
      <c r="AW213" s="46"/>
      <c r="AX213" s="46"/>
      <c r="AY213" s="46"/>
      <c r="AZ213" s="46"/>
      <c r="BA213" s="46"/>
      <c r="BB213" s="46"/>
      <c r="BC213" s="46"/>
      <c r="BD213" s="46"/>
      <c r="BE213" s="46"/>
      <c r="BF213" s="46"/>
      <c r="BG213" s="46"/>
      <c r="BH213" s="46"/>
      <c r="BI213" s="46"/>
      <c r="BJ213" s="46"/>
      <c r="BK213" s="46"/>
      <c r="BL213" s="46"/>
      <c r="BM213" s="46"/>
      <c r="BN213" s="46"/>
      <c r="BO213" s="46"/>
      <c r="BP213" s="46"/>
      <c r="BQ213" s="46"/>
      <c r="BR213" s="46"/>
      <c r="BS213" s="46"/>
      <c r="BT213" s="46"/>
      <c r="BU213" s="46"/>
      <c r="BV213" s="46"/>
      <c r="BW213" s="46"/>
      <c r="BX213" s="46"/>
      <c r="BY213" s="46"/>
      <c r="BZ213" s="46"/>
      <c r="CA213" s="46"/>
      <c r="CB213" s="46"/>
      <c r="CC213" s="46"/>
      <c r="CD213" s="46"/>
      <c r="CE213" s="46"/>
      <c r="CF213" s="46"/>
      <c r="CG213" s="46"/>
      <c r="CH213" s="46"/>
      <c r="CI213" s="46"/>
      <c r="CJ213" s="46"/>
      <c r="CK213" s="46"/>
      <c r="CL213" s="46"/>
      <c r="CM213" s="46"/>
      <c r="CN213" s="46"/>
      <c r="CO213" s="46"/>
      <c r="CP213" s="46"/>
      <c r="CQ213" s="46"/>
      <c r="CR213" s="46"/>
      <c r="CS213" s="46"/>
      <c r="CT213" s="46"/>
      <c r="CU213" s="46"/>
      <c r="CV213" s="46"/>
      <c r="CW213" s="46"/>
      <c r="CX213" s="46"/>
      <c r="CY213" s="46"/>
      <c r="CZ213" s="46"/>
      <c r="DA213" s="46"/>
      <c r="DB213" s="46"/>
      <c r="DC213" s="46"/>
      <c r="DD213" s="46"/>
      <c r="DE213" s="46"/>
      <c r="DF213" s="46"/>
      <c r="DG213" s="46"/>
      <c r="DH213" s="46"/>
      <c r="DI213" s="46"/>
      <c r="DJ213" s="46"/>
      <c r="DK213" s="46"/>
      <c r="DL213" s="46"/>
      <c r="DM213" s="46"/>
      <c r="DN213" s="46"/>
      <c r="DO213" s="46"/>
      <c r="DP213" s="46"/>
      <c r="DQ213" s="46"/>
    </row>
    <row r="214" spans="1:121" s="52" customFormat="1" ht="15.75" customHeight="1">
      <c r="A214" s="16">
        <v>213</v>
      </c>
      <c r="B214" s="104">
        <v>43717</v>
      </c>
      <c r="C214" s="105" t="s">
        <v>1902</v>
      </c>
      <c r="D214" s="103" t="s">
        <v>2100</v>
      </c>
      <c r="E214" s="103" t="s">
        <v>145</v>
      </c>
      <c r="F214" s="107" t="s">
        <v>2101</v>
      </c>
      <c r="G214" s="103" t="s">
        <v>1905</v>
      </c>
      <c r="H214" s="111" t="s">
        <v>2102</v>
      </c>
      <c r="I214" s="111" t="s">
        <v>1960</v>
      </c>
      <c r="J214" s="111" t="s">
        <v>894</v>
      </c>
      <c r="K214" s="111" t="s">
        <v>95</v>
      </c>
      <c r="L214" s="111" t="s">
        <v>2103</v>
      </c>
      <c r="M214" s="111" t="s">
        <v>2104</v>
      </c>
      <c r="N214" s="111" t="s">
        <v>2105</v>
      </c>
      <c r="O214" s="111" t="s">
        <v>55</v>
      </c>
      <c r="P214" s="111" t="s">
        <v>2106</v>
      </c>
      <c r="Q214" s="111" t="s">
        <v>2107</v>
      </c>
      <c r="R214" s="111">
        <v>2</v>
      </c>
      <c r="S214" s="111" t="s">
        <v>1960</v>
      </c>
      <c r="T214" s="111" t="s">
        <v>59</v>
      </c>
      <c r="U214" s="111" t="s">
        <v>2108</v>
      </c>
      <c r="V214" s="111" t="s">
        <v>2109</v>
      </c>
      <c r="W214" s="111" t="s">
        <v>81</v>
      </c>
      <c r="X214" s="111" t="s">
        <v>1778</v>
      </c>
      <c r="Y214" s="115" t="s">
        <v>2110</v>
      </c>
      <c r="Z214" s="111"/>
      <c r="AA214" s="111"/>
      <c r="AB214" s="111"/>
      <c r="AC214" s="115" t="s">
        <v>2111</v>
      </c>
      <c r="AD214" s="111"/>
      <c r="AE214" s="98"/>
      <c r="AF214" s="46"/>
      <c r="AG214" s="46"/>
      <c r="AH214" s="46"/>
      <c r="AI214" s="46"/>
      <c r="AJ214" s="46"/>
      <c r="AK214" s="46"/>
      <c r="AL214" s="46"/>
      <c r="AM214" s="46"/>
      <c r="AN214" s="46"/>
      <c r="AO214" s="46"/>
      <c r="AP214" s="46"/>
      <c r="AQ214" s="46"/>
      <c r="AR214" s="46"/>
      <c r="AS214" s="46"/>
      <c r="AT214" s="46"/>
      <c r="AU214" s="46"/>
      <c r="AV214" s="46"/>
      <c r="AW214" s="46"/>
      <c r="AX214" s="46"/>
      <c r="AY214" s="46"/>
      <c r="AZ214" s="46"/>
      <c r="BA214" s="46"/>
      <c r="BB214" s="46"/>
      <c r="BC214" s="46"/>
      <c r="BD214" s="46"/>
      <c r="BE214" s="46"/>
      <c r="BF214" s="46"/>
      <c r="BG214" s="46"/>
      <c r="BH214" s="46"/>
      <c r="BI214" s="46"/>
      <c r="BJ214" s="46"/>
      <c r="BK214" s="46"/>
      <c r="BL214" s="46"/>
      <c r="BM214" s="46"/>
      <c r="BN214" s="46"/>
      <c r="BO214" s="46"/>
      <c r="BP214" s="46"/>
      <c r="BQ214" s="46"/>
      <c r="BR214" s="46"/>
      <c r="BS214" s="46"/>
      <c r="BT214" s="46"/>
      <c r="BU214" s="46"/>
      <c r="BV214" s="46"/>
      <c r="BW214" s="46"/>
      <c r="BX214" s="46"/>
      <c r="BY214" s="46"/>
      <c r="BZ214" s="46"/>
      <c r="CA214" s="46"/>
      <c r="CB214" s="46"/>
      <c r="CC214" s="46"/>
      <c r="CD214" s="46"/>
      <c r="CE214" s="46"/>
      <c r="CF214" s="46"/>
      <c r="CG214" s="46"/>
      <c r="CH214" s="46"/>
      <c r="CI214" s="46"/>
      <c r="CJ214" s="46"/>
      <c r="CK214" s="46"/>
      <c r="CL214" s="46"/>
      <c r="CM214" s="46"/>
      <c r="CN214" s="46"/>
      <c r="CO214" s="46"/>
      <c r="CP214" s="46"/>
      <c r="CQ214" s="46"/>
      <c r="CR214" s="46"/>
      <c r="CS214" s="46"/>
      <c r="CT214" s="46"/>
      <c r="CU214" s="46"/>
      <c r="CV214" s="46"/>
      <c r="CW214" s="46"/>
      <c r="CX214" s="46"/>
      <c r="CY214" s="46"/>
      <c r="CZ214" s="46"/>
      <c r="DA214" s="46"/>
      <c r="DB214" s="46"/>
      <c r="DC214" s="46"/>
      <c r="DD214" s="46"/>
      <c r="DE214" s="46"/>
      <c r="DF214" s="46"/>
      <c r="DG214" s="46"/>
      <c r="DH214" s="46"/>
      <c r="DI214" s="46"/>
      <c r="DJ214" s="46"/>
      <c r="DK214" s="46"/>
      <c r="DL214" s="46"/>
      <c r="DM214" s="46"/>
      <c r="DN214" s="46"/>
      <c r="DO214" s="46"/>
      <c r="DP214" s="46"/>
      <c r="DQ214" s="46"/>
    </row>
    <row r="215" spans="1:121" s="52" customFormat="1" ht="15.75" customHeight="1">
      <c r="A215" s="16">
        <v>214</v>
      </c>
      <c r="B215" s="104">
        <v>43968</v>
      </c>
      <c r="C215" s="105" t="s">
        <v>2112</v>
      </c>
      <c r="D215" s="103" t="s">
        <v>1765</v>
      </c>
      <c r="E215" s="103" t="s">
        <v>145</v>
      </c>
      <c r="F215" s="43" t="s">
        <v>2113</v>
      </c>
      <c r="G215" s="103" t="s">
        <v>1767</v>
      </c>
      <c r="H215" s="111" t="s">
        <v>2114</v>
      </c>
      <c r="I215" s="111" t="s">
        <v>2115</v>
      </c>
      <c r="J215" s="111" t="s">
        <v>1767</v>
      </c>
      <c r="K215" s="111" t="s">
        <v>95</v>
      </c>
      <c r="L215" s="111" t="s">
        <v>2116</v>
      </c>
      <c r="M215" s="111" t="s">
        <v>2117</v>
      </c>
      <c r="N215" s="111" t="s">
        <v>2118</v>
      </c>
      <c r="O215" s="111" t="s">
        <v>55</v>
      </c>
      <c r="P215" s="111" t="s">
        <v>2119</v>
      </c>
      <c r="Q215" s="111" t="s">
        <v>42</v>
      </c>
      <c r="R215" s="111">
        <v>22</v>
      </c>
      <c r="S215" s="111" t="s">
        <v>1960</v>
      </c>
      <c r="T215" s="111" t="s">
        <v>1764</v>
      </c>
      <c r="U215" s="111" t="s">
        <v>2070</v>
      </c>
      <c r="V215" s="111" t="s">
        <v>1243</v>
      </c>
      <c r="W215" s="115" t="s">
        <v>42</v>
      </c>
      <c r="X215" s="111"/>
      <c r="Y215" s="111"/>
      <c r="Z215" s="115" t="s">
        <v>61</v>
      </c>
      <c r="AA215" s="111"/>
      <c r="AB215" s="111"/>
      <c r="AC215" s="115" t="s">
        <v>2120</v>
      </c>
      <c r="AD215" s="111"/>
      <c r="AE215" s="98"/>
      <c r="AF215" s="46"/>
      <c r="AG215" s="46"/>
      <c r="AH215" s="46"/>
      <c r="AI215" s="46"/>
      <c r="AJ215" s="46"/>
      <c r="AK215" s="46"/>
      <c r="AL215" s="46"/>
      <c r="AM215" s="46"/>
      <c r="AN215" s="46"/>
      <c r="AO215" s="46"/>
      <c r="AP215" s="46"/>
      <c r="AQ215" s="46"/>
      <c r="AR215" s="46"/>
      <c r="AS215" s="46"/>
      <c r="AT215" s="46"/>
      <c r="AU215" s="46"/>
      <c r="AV215" s="46"/>
      <c r="AW215" s="46"/>
      <c r="AX215" s="46"/>
      <c r="AY215" s="46"/>
      <c r="AZ215" s="46"/>
      <c r="BA215" s="46"/>
      <c r="BB215" s="46"/>
      <c r="BC215" s="46"/>
      <c r="BD215" s="46"/>
      <c r="BE215" s="46"/>
      <c r="BF215" s="46"/>
      <c r="BG215" s="46"/>
      <c r="BH215" s="46"/>
      <c r="BI215" s="46"/>
      <c r="BJ215" s="46"/>
      <c r="BK215" s="46"/>
      <c r="BL215" s="46"/>
      <c r="BM215" s="46"/>
      <c r="BN215" s="46"/>
      <c r="BO215" s="46"/>
      <c r="BP215" s="46"/>
      <c r="BQ215" s="46"/>
      <c r="BR215" s="46"/>
      <c r="BS215" s="46"/>
      <c r="BT215" s="46"/>
      <c r="BU215" s="46"/>
      <c r="BV215" s="46"/>
      <c r="BW215" s="46"/>
      <c r="BX215" s="46"/>
      <c r="BY215" s="46"/>
      <c r="BZ215" s="46"/>
      <c r="CA215" s="46"/>
      <c r="CB215" s="46"/>
      <c r="CC215" s="46"/>
      <c r="CD215" s="46"/>
      <c r="CE215" s="46"/>
      <c r="CF215" s="46"/>
      <c r="CG215" s="46"/>
      <c r="CH215" s="46"/>
      <c r="CI215" s="46"/>
      <c r="CJ215" s="46"/>
      <c r="CK215" s="46"/>
      <c r="CL215" s="46"/>
      <c r="CM215" s="46"/>
      <c r="CN215" s="46"/>
      <c r="CO215" s="46"/>
      <c r="CP215" s="46"/>
      <c r="CQ215" s="46"/>
      <c r="CR215" s="46"/>
      <c r="CS215" s="46"/>
      <c r="CT215" s="46"/>
      <c r="CU215" s="46"/>
      <c r="CV215" s="46"/>
      <c r="CW215" s="46"/>
      <c r="CX215" s="46"/>
      <c r="CY215" s="46"/>
      <c r="CZ215" s="46"/>
      <c r="DA215" s="46"/>
      <c r="DB215" s="46"/>
      <c r="DC215" s="46"/>
      <c r="DD215" s="46"/>
      <c r="DE215" s="46"/>
      <c r="DF215" s="46"/>
      <c r="DG215" s="46"/>
      <c r="DH215" s="46"/>
      <c r="DI215" s="46"/>
      <c r="DJ215" s="46"/>
      <c r="DK215" s="46"/>
      <c r="DL215" s="46"/>
      <c r="DM215" s="46"/>
      <c r="DN215" s="46"/>
      <c r="DO215" s="46"/>
      <c r="DP215" s="46"/>
      <c r="DQ215" s="46"/>
    </row>
    <row r="216" spans="1:121" s="57" customFormat="1" ht="15.75" customHeight="1">
      <c r="A216" s="16">
        <v>215</v>
      </c>
      <c r="B216" s="104">
        <v>43978</v>
      </c>
      <c r="C216" s="105" t="s">
        <v>2121</v>
      </c>
      <c r="D216" s="103" t="s">
        <v>2122</v>
      </c>
      <c r="E216" s="103" t="s">
        <v>145</v>
      </c>
      <c r="F216" s="43" t="s">
        <v>2123</v>
      </c>
      <c r="G216" s="103" t="s">
        <v>1223</v>
      </c>
      <c r="H216" s="111" t="s">
        <v>2124</v>
      </c>
      <c r="I216" s="111" t="s">
        <v>2125</v>
      </c>
      <c r="J216" s="111" t="s">
        <v>1808</v>
      </c>
      <c r="K216" s="111" t="s">
        <v>95</v>
      </c>
      <c r="L216" s="111" t="s">
        <v>2126</v>
      </c>
      <c r="M216" s="111" t="s">
        <v>2127</v>
      </c>
      <c r="N216" s="111" t="s">
        <v>2128</v>
      </c>
      <c r="O216" s="111" t="s">
        <v>55</v>
      </c>
      <c r="P216" s="111" t="s">
        <v>2129</v>
      </c>
      <c r="Q216" s="111" t="s">
        <v>1744</v>
      </c>
      <c r="R216" s="111">
        <v>0</v>
      </c>
      <c r="S216" s="111" t="s">
        <v>1960</v>
      </c>
      <c r="T216" s="111" t="s">
        <v>59</v>
      </c>
      <c r="U216" s="111" t="s">
        <v>2130</v>
      </c>
      <c r="V216" s="111" t="s">
        <v>1243</v>
      </c>
      <c r="W216" s="115" t="s">
        <v>42</v>
      </c>
      <c r="X216" s="111"/>
      <c r="Y216" s="111"/>
      <c r="Z216" s="115" t="s">
        <v>61</v>
      </c>
      <c r="AA216" s="111"/>
      <c r="AB216" s="111"/>
      <c r="AC216" s="111" t="s">
        <v>2131</v>
      </c>
      <c r="AD216" s="111" t="s">
        <v>2132</v>
      </c>
      <c r="AE216" s="98"/>
      <c r="AF216" s="46"/>
      <c r="AG216" s="46"/>
      <c r="AH216" s="46"/>
      <c r="AI216" s="46"/>
      <c r="AJ216" s="46"/>
      <c r="AK216" s="46"/>
      <c r="AL216" s="46"/>
      <c r="AM216" s="46"/>
      <c r="AN216" s="46"/>
      <c r="AO216" s="46"/>
      <c r="AP216" s="46"/>
      <c r="AQ216" s="46"/>
      <c r="AR216" s="46"/>
      <c r="AS216" s="46"/>
      <c r="AT216" s="46"/>
      <c r="AU216" s="46"/>
      <c r="AV216" s="46"/>
      <c r="AW216" s="46"/>
      <c r="AX216" s="46"/>
      <c r="AY216" s="46"/>
      <c r="AZ216" s="46"/>
      <c r="BA216" s="46"/>
      <c r="BB216" s="46"/>
      <c r="BC216" s="46"/>
      <c r="BD216" s="46"/>
      <c r="BE216" s="46"/>
      <c r="BF216" s="46"/>
      <c r="BG216" s="46"/>
      <c r="BH216" s="46"/>
      <c r="BI216" s="46"/>
      <c r="BJ216" s="46"/>
      <c r="BK216" s="46"/>
      <c r="BL216" s="46"/>
      <c r="BM216" s="46"/>
      <c r="BN216" s="46"/>
      <c r="BO216" s="46"/>
      <c r="BP216" s="46"/>
      <c r="BQ216" s="46"/>
      <c r="BR216" s="46"/>
      <c r="BS216" s="46"/>
      <c r="BT216" s="46"/>
      <c r="BU216" s="46"/>
      <c r="BV216" s="46"/>
      <c r="BW216" s="46"/>
      <c r="BX216" s="46"/>
      <c r="BY216" s="46"/>
      <c r="BZ216" s="46"/>
      <c r="CA216" s="46"/>
      <c r="CB216" s="46"/>
      <c r="CC216" s="46"/>
      <c r="CD216" s="46"/>
      <c r="CE216" s="46"/>
      <c r="CF216" s="46"/>
      <c r="CG216" s="46"/>
      <c r="CH216" s="46"/>
      <c r="CI216" s="46"/>
      <c r="CJ216" s="46"/>
      <c r="CK216" s="46"/>
      <c r="CL216" s="46"/>
      <c r="CM216" s="46"/>
      <c r="CN216" s="46"/>
      <c r="CO216" s="46"/>
      <c r="CP216" s="46"/>
      <c r="CQ216" s="46"/>
      <c r="CR216" s="46"/>
      <c r="CS216" s="46"/>
      <c r="CT216" s="46"/>
      <c r="CU216" s="46"/>
      <c r="CV216" s="46"/>
      <c r="CW216" s="46"/>
      <c r="CX216" s="46"/>
      <c r="CY216" s="46"/>
      <c r="CZ216" s="46"/>
      <c r="DA216" s="46"/>
      <c r="DB216" s="46"/>
      <c r="DC216" s="46"/>
      <c r="DD216" s="46"/>
      <c r="DE216" s="46"/>
      <c r="DF216" s="46"/>
      <c r="DG216" s="46"/>
      <c r="DH216" s="46"/>
      <c r="DI216" s="46"/>
      <c r="DJ216" s="46"/>
      <c r="DK216" s="46"/>
      <c r="DL216" s="46"/>
      <c r="DM216" s="46"/>
      <c r="DN216" s="46"/>
      <c r="DO216" s="46"/>
      <c r="DP216" s="46"/>
      <c r="DQ216" s="46"/>
    </row>
    <row r="217" spans="1:121" s="52" customFormat="1" ht="15.75" customHeight="1">
      <c r="A217" s="16">
        <v>216</v>
      </c>
      <c r="B217" s="103" t="s">
        <v>2133</v>
      </c>
      <c r="C217" s="105" t="s">
        <v>2134</v>
      </c>
      <c r="D217" s="103" t="s">
        <v>1087</v>
      </c>
      <c r="E217" s="103" t="s">
        <v>42</v>
      </c>
      <c r="F217" s="43" t="s">
        <v>2135</v>
      </c>
      <c r="G217" s="103" t="s">
        <v>42</v>
      </c>
      <c r="H217" s="111" t="s">
        <v>2136</v>
      </c>
      <c r="I217" s="111" t="s">
        <v>2137</v>
      </c>
      <c r="J217" s="111" t="s">
        <v>925</v>
      </c>
      <c r="K217" s="111" t="s">
        <v>926</v>
      </c>
      <c r="L217" s="20" t="s">
        <v>2138</v>
      </c>
      <c r="M217" s="20" t="s">
        <v>2139</v>
      </c>
      <c r="N217" s="20" t="s">
        <v>2140</v>
      </c>
      <c r="O217" s="111" t="s">
        <v>334</v>
      </c>
      <c r="P217" s="20" t="s">
        <v>2142</v>
      </c>
      <c r="Q217" s="197" t="s">
        <v>42</v>
      </c>
      <c r="R217" s="197" t="s">
        <v>42</v>
      </c>
      <c r="S217" s="197" t="s">
        <v>42</v>
      </c>
      <c r="T217" s="197" t="s">
        <v>42</v>
      </c>
      <c r="U217" s="111" t="s">
        <v>283</v>
      </c>
      <c r="V217" s="111" t="s">
        <v>926</v>
      </c>
      <c r="W217" s="111" t="s">
        <v>198</v>
      </c>
      <c r="X217" s="197" t="s">
        <v>42</v>
      </c>
      <c r="Y217" s="197" t="s">
        <v>42</v>
      </c>
      <c r="Z217" s="197" t="s">
        <v>42</v>
      </c>
      <c r="AA217" s="111" t="s">
        <v>2143</v>
      </c>
      <c r="AB217" s="197" t="s">
        <v>42</v>
      </c>
      <c r="AC217" s="111" t="s">
        <v>2144</v>
      </c>
      <c r="AD217" s="111" t="s">
        <v>2145</v>
      </c>
      <c r="AE217" s="98"/>
      <c r="AF217" s="46"/>
      <c r="AG217" s="46"/>
      <c r="AH217" s="46"/>
      <c r="AI217" s="46"/>
      <c r="AJ217" s="46"/>
      <c r="AK217" s="46"/>
      <c r="AL217" s="46"/>
      <c r="AM217" s="46"/>
      <c r="AN217" s="46"/>
      <c r="AO217" s="46"/>
      <c r="AP217" s="46"/>
      <c r="AQ217" s="46"/>
      <c r="AR217" s="46"/>
      <c r="AS217" s="46"/>
      <c r="AT217" s="46"/>
      <c r="AU217" s="46"/>
      <c r="AV217" s="46"/>
      <c r="AW217" s="46"/>
      <c r="AX217" s="46"/>
      <c r="AY217" s="46"/>
      <c r="AZ217" s="46"/>
      <c r="BA217" s="46"/>
      <c r="BB217" s="46"/>
      <c r="BC217" s="46"/>
      <c r="BD217" s="46"/>
      <c r="BE217" s="46"/>
      <c r="BF217" s="46"/>
      <c r="BG217" s="46"/>
      <c r="BH217" s="46"/>
      <c r="BI217" s="46"/>
      <c r="BJ217" s="46"/>
      <c r="BK217" s="46"/>
      <c r="BL217" s="46"/>
      <c r="BM217" s="46"/>
      <c r="BN217" s="46"/>
      <c r="BO217" s="46"/>
      <c r="BP217" s="46"/>
      <c r="BQ217" s="46"/>
      <c r="BR217" s="46"/>
      <c r="BS217" s="46"/>
      <c r="BT217" s="46"/>
      <c r="BU217" s="46"/>
      <c r="BV217" s="46"/>
      <c r="BW217" s="46"/>
      <c r="BX217" s="46"/>
      <c r="BY217" s="46"/>
      <c r="BZ217" s="46"/>
      <c r="CA217" s="46"/>
      <c r="CB217" s="46"/>
      <c r="CC217" s="46"/>
      <c r="CD217" s="46"/>
      <c r="CE217" s="46"/>
      <c r="CF217" s="46"/>
      <c r="CG217" s="46"/>
      <c r="CH217" s="46"/>
      <c r="CI217" s="46"/>
      <c r="CJ217" s="46"/>
      <c r="CK217" s="46"/>
      <c r="CL217" s="46"/>
      <c r="CM217" s="46"/>
      <c r="CN217" s="46"/>
      <c r="CO217" s="46"/>
      <c r="CP217" s="46"/>
      <c r="CQ217" s="46"/>
      <c r="CR217" s="46"/>
      <c r="CS217" s="46"/>
      <c r="CT217" s="46"/>
      <c r="CU217" s="46"/>
      <c r="CV217" s="46"/>
      <c r="CW217" s="46"/>
      <c r="CX217" s="46"/>
      <c r="CY217" s="46"/>
      <c r="CZ217" s="46"/>
      <c r="DA217" s="46"/>
      <c r="DB217" s="46"/>
      <c r="DC217" s="46"/>
      <c r="DD217" s="46"/>
      <c r="DE217" s="46"/>
      <c r="DF217" s="46"/>
      <c r="DG217" s="46"/>
      <c r="DH217" s="46"/>
      <c r="DI217" s="46"/>
      <c r="DJ217" s="46"/>
      <c r="DK217" s="46"/>
      <c r="DL217" s="46"/>
      <c r="DM217" s="46"/>
      <c r="DN217" s="46"/>
      <c r="DO217" s="46"/>
      <c r="DP217" s="46"/>
      <c r="DQ217" s="46"/>
    </row>
    <row r="218" spans="1:121" s="52" customFormat="1" ht="15.75" customHeight="1">
      <c r="A218" s="16">
        <v>217</v>
      </c>
      <c r="B218" s="103" t="s">
        <v>2146</v>
      </c>
      <c r="C218" s="105" t="s">
        <v>2147</v>
      </c>
      <c r="D218" s="103" t="s">
        <v>2148</v>
      </c>
      <c r="E218" s="103" t="s">
        <v>42</v>
      </c>
      <c r="F218" s="43" t="s">
        <v>2149</v>
      </c>
      <c r="G218" s="103" t="s">
        <v>42</v>
      </c>
      <c r="H218" s="111" t="s">
        <v>2150</v>
      </c>
      <c r="I218" s="111" t="s">
        <v>2151</v>
      </c>
      <c r="J218" s="111" t="s">
        <v>2152</v>
      </c>
      <c r="K218" s="111" t="s">
        <v>926</v>
      </c>
      <c r="L218" s="111"/>
      <c r="M218" s="111" t="s">
        <v>2153</v>
      </c>
      <c r="N218" s="111" t="s">
        <v>2154</v>
      </c>
      <c r="O218" s="111" t="s">
        <v>175</v>
      </c>
      <c r="P218" s="111" t="s">
        <v>1323</v>
      </c>
      <c r="Q218" s="111" t="s">
        <v>2155</v>
      </c>
      <c r="R218" s="111">
        <v>6</v>
      </c>
      <c r="S218" s="197" t="s">
        <v>42</v>
      </c>
      <c r="T218" s="111" t="s">
        <v>342</v>
      </c>
      <c r="U218" s="111" t="s">
        <v>2156</v>
      </c>
      <c r="V218" s="111" t="s">
        <v>2152</v>
      </c>
      <c r="W218" s="111" t="s">
        <v>198</v>
      </c>
      <c r="X218" s="197" t="s">
        <v>42</v>
      </c>
      <c r="Y218" s="197" t="s">
        <v>42</v>
      </c>
      <c r="Z218" s="111" t="s">
        <v>2157</v>
      </c>
      <c r="AA218" s="197" t="s">
        <v>42</v>
      </c>
      <c r="AB218" s="197" t="s">
        <v>42</v>
      </c>
      <c r="AC218" s="111" t="s">
        <v>2158</v>
      </c>
      <c r="AD218" s="111" t="s">
        <v>2159</v>
      </c>
      <c r="AE218" s="98"/>
      <c r="AF218" s="46"/>
      <c r="AG218" s="46"/>
      <c r="AH218" s="46"/>
      <c r="AI218" s="46"/>
      <c r="AJ218" s="46"/>
      <c r="AK218" s="46"/>
      <c r="AL218" s="46"/>
      <c r="AM218" s="46"/>
      <c r="AN218" s="46"/>
      <c r="AO218" s="46"/>
      <c r="AP218" s="46"/>
      <c r="AQ218" s="46"/>
      <c r="AR218" s="46"/>
      <c r="AS218" s="46"/>
      <c r="AT218" s="46"/>
      <c r="AU218" s="46"/>
      <c r="AV218" s="46"/>
      <c r="AW218" s="46"/>
      <c r="AX218" s="46"/>
      <c r="AY218" s="46"/>
      <c r="AZ218" s="46"/>
      <c r="BA218" s="46"/>
      <c r="BB218" s="46"/>
      <c r="BC218" s="46"/>
      <c r="BD218" s="46"/>
      <c r="BE218" s="46"/>
      <c r="BF218" s="46"/>
      <c r="BG218" s="46"/>
      <c r="BH218" s="46"/>
      <c r="BI218" s="46"/>
      <c r="BJ218" s="46"/>
      <c r="BK218" s="46"/>
      <c r="BL218" s="46"/>
      <c r="BM218" s="46"/>
      <c r="BN218" s="46"/>
      <c r="BO218" s="46"/>
      <c r="BP218" s="46"/>
      <c r="BQ218" s="46"/>
      <c r="BR218" s="46"/>
      <c r="BS218" s="46"/>
      <c r="BT218" s="46"/>
      <c r="BU218" s="46"/>
      <c r="BV218" s="46"/>
      <c r="BW218" s="46"/>
      <c r="BX218" s="46"/>
      <c r="BY218" s="46"/>
      <c r="BZ218" s="46"/>
      <c r="CA218" s="46"/>
      <c r="CB218" s="46"/>
      <c r="CC218" s="46"/>
      <c r="CD218" s="46"/>
      <c r="CE218" s="46"/>
      <c r="CF218" s="46"/>
      <c r="CG218" s="46"/>
      <c r="CH218" s="46"/>
      <c r="CI218" s="46"/>
      <c r="CJ218" s="46"/>
      <c r="CK218" s="46"/>
      <c r="CL218" s="46"/>
      <c r="CM218" s="46"/>
      <c r="CN218" s="46"/>
      <c r="CO218" s="46"/>
      <c r="CP218" s="46"/>
      <c r="CQ218" s="46"/>
      <c r="CR218" s="46"/>
      <c r="CS218" s="46"/>
      <c r="CT218" s="46"/>
      <c r="CU218" s="46"/>
      <c r="CV218" s="46"/>
      <c r="CW218" s="46"/>
      <c r="CX218" s="46"/>
      <c r="CY218" s="46"/>
      <c r="CZ218" s="46"/>
      <c r="DA218" s="46"/>
      <c r="DB218" s="46"/>
      <c r="DC218" s="46"/>
      <c r="DD218" s="46"/>
      <c r="DE218" s="46"/>
      <c r="DF218" s="46"/>
      <c r="DG218" s="46"/>
      <c r="DH218" s="46"/>
      <c r="DI218" s="46"/>
      <c r="DJ218" s="46"/>
      <c r="DK218" s="46"/>
      <c r="DL218" s="46"/>
      <c r="DM218" s="46"/>
      <c r="DN218" s="46"/>
      <c r="DO218" s="46"/>
      <c r="DP218" s="46"/>
      <c r="DQ218" s="46"/>
    </row>
    <row r="219" spans="1:121" s="53" customFormat="1" ht="15.75" customHeight="1">
      <c r="A219" s="72">
        <v>218</v>
      </c>
      <c r="B219" s="72" t="s">
        <v>2160</v>
      </c>
      <c r="C219" s="198" t="s">
        <v>2161</v>
      </c>
      <c r="D219" s="72" t="s">
        <v>2162</v>
      </c>
      <c r="E219" s="72" t="s">
        <v>59</v>
      </c>
      <c r="F219" s="74" t="s">
        <v>2163</v>
      </c>
      <c r="G219" s="72" t="s">
        <v>42</v>
      </c>
      <c r="H219" s="110" t="s">
        <v>2164</v>
      </c>
      <c r="I219" s="110" t="s">
        <v>2165</v>
      </c>
      <c r="J219" s="110" t="s">
        <v>2152</v>
      </c>
      <c r="K219" s="110" t="s">
        <v>926</v>
      </c>
      <c r="L219" s="110" t="s">
        <v>2166</v>
      </c>
      <c r="M219" s="110" t="s">
        <v>2167</v>
      </c>
      <c r="N219" s="110" t="s">
        <v>42</v>
      </c>
      <c r="O219" s="110" t="s">
        <v>175</v>
      </c>
      <c r="P219" s="110" t="s">
        <v>42</v>
      </c>
      <c r="Q219" s="110" t="s">
        <v>2168</v>
      </c>
      <c r="R219" s="110" t="s">
        <v>2169</v>
      </c>
      <c r="S219" s="110"/>
      <c r="T219" s="110" t="s">
        <v>42</v>
      </c>
      <c r="U219" s="110" t="s">
        <v>2170</v>
      </c>
      <c r="V219" s="110" t="s">
        <v>926</v>
      </c>
      <c r="W219" s="110" t="s">
        <v>44</v>
      </c>
      <c r="X219" s="110" t="s">
        <v>201</v>
      </c>
      <c r="Y219" s="110" t="s">
        <v>42</v>
      </c>
      <c r="Z219" s="110" t="s">
        <v>2157</v>
      </c>
      <c r="AA219" s="110"/>
      <c r="AB219" s="110" t="s">
        <v>42</v>
      </c>
      <c r="AC219" s="110" t="s">
        <v>2171</v>
      </c>
      <c r="AD219" s="110" t="s">
        <v>2172</v>
      </c>
      <c r="AE219" s="97"/>
      <c r="AF219" s="6"/>
      <c r="AG219" s="6"/>
      <c r="AH219" s="6"/>
      <c r="AI219" s="6"/>
      <c r="AJ219" s="6"/>
      <c r="AK219" s="6"/>
      <c r="AL219" s="6"/>
      <c r="AM219" s="6"/>
      <c r="AN219" s="6"/>
      <c r="AO219" s="6"/>
      <c r="AP219" s="6"/>
      <c r="AQ219" s="6"/>
      <c r="AR219" s="6"/>
      <c r="AS219" s="6"/>
      <c r="AT219" s="6"/>
      <c r="AU219" s="6"/>
      <c r="AV219" s="6"/>
      <c r="AW219" s="6"/>
      <c r="AX219" s="6"/>
      <c r="AY219" s="6"/>
      <c r="AZ219" s="6"/>
      <c r="BA219" s="6"/>
      <c r="BB219" s="6"/>
      <c r="BC219" s="6"/>
      <c r="BD219" s="6"/>
      <c r="BE219" s="6"/>
      <c r="BF219" s="6"/>
      <c r="BG219" s="6"/>
      <c r="BH219" s="6"/>
      <c r="BI219" s="6"/>
      <c r="BJ219" s="6"/>
      <c r="BK219" s="6"/>
      <c r="BL219" s="6"/>
      <c r="BM219" s="6"/>
      <c r="BN219" s="6"/>
      <c r="BO219" s="6"/>
      <c r="BP219" s="6"/>
      <c r="BQ219" s="6"/>
      <c r="BR219" s="6"/>
      <c r="BS219" s="6"/>
      <c r="BT219" s="6"/>
      <c r="BU219" s="6"/>
      <c r="BV219" s="6"/>
      <c r="BW219" s="6"/>
      <c r="BX219" s="6"/>
      <c r="BY219" s="6"/>
      <c r="BZ219" s="6"/>
      <c r="CA219" s="6"/>
      <c r="CB219" s="6"/>
      <c r="CC219" s="6"/>
      <c r="CD219" s="6"/>
      <c r="CE219" s="6"/>
      <c r="CF219" s="6"/>
      <c r="CG219" s="6"/>
      <c r="CH219" s="6"/>
      <c r="CI219" s="6"/>
      <c r="CJ219" s="6"/>
      <c r="CK219" s="6"/>
      <c r="CL219" s="6"/>
      <c r="CM219" s="6"/>
      <c r="CN219" s="6"/>
      <c r="CO219" s="6"/>
      <c r="CP219" s="6"/>
      <c r="CQ219" s="6"/>
      <c r="CR219" s="6"/>
      <c r="CS219" s="6"/>
      <c r="CT219" s="6"/>
      <c r="CU219" s="6"/>
      <c r="CV219" s="6"/>
      <c r="CW219" s="6"/>
      <c r="CX219" s="6"/>
      <c r="CY219" s="6"/>
      <c r="CZ219" s="6"/>
      <c r="DA219" s="6"/>
      <c r="DB219" s="6"/>
      <c r="DC219" s="6"/>
      <c r="DD219" s="6"/>
      <c r="DE219" s="6"/>
      <c r="DF219" s="6"/>
      <c r="DG219" s="6"/>
      <c r="DH219" s="6"/>
      <c r="DI219" s="6"/>
      <c r="DJ219" s="6"/>
      <c r="DK219" s="6"/>
      <c r="DL219" s="6"/>
      <c r="DM219" s="6"/>
      <c r="DN219" s="6"/>
      <c r="DO219" s="6"/>
      <c r="DP219" s="6"/>
      <c r="DQ219" s="6"/>
    </row>
    <row r="220" spans="1:121" s="52" customFormat="1" ht="15.75" customHeight="1">
      <c r="A220" s="16">
        <v>219</v>
      </c>
      <c r="B220" s="16" t="s">
        <v>2173</v>
      </c>
      <c r="C220" s="15" t="s">
        <v>2161</v>
      </c>
      <c r="D220" s="16" t="s">
        <v>2174</v>
      </c>
      <c r="E220" s="16" t="s">
        <v>59</v>
      </c>
      <c r="F220" s="43" t="s">
        <v>2175</v>
      </c>
      <c r="G220" s="16" t="s">
        <v>1223</v>
      </c>
      <c r="H220" s="20" t="s">
        <v>2176</v>
      </c>
      <c r="I220" s="20" t="s">
        <v>2177</v>
      </c>
      <c r="J220" s="20" t="s">
        <v>2152</v>
      </c>
      <c r="K220" s="20" t="s">
        <v>926</v>
      </c>
      <c r="L220" s="20" t="s">
        <v>2178</v>
      </c>
      <c r="M220" s="20" t="s">
        <v>2179</v>
      </c>
      <c r="N220" s="111" t="s">
        <v>42</v>
      </c>
      <c r="O220" s="111" t="s">
        <v>175</v>
      </c>
      <c r="P220" s="111" t="s">
        <v>42</v>
      </c>
      <c r="Q220" s="20" t="s">
        <v>2180</v>
      </c>
      <c r="R220" s="111">
        <v>2</v>
      </c>
      <c r="S220" s="111" t="s">
        <v>2181</v>
      </c>
      <c r="T220" s="111" t="s">
        <v>2182</v>
      </c>
      <c r="U220" s="20" t="s">
        <v>283</v>
      </c>
      <c r="V220" s="20" t="s">
        <v>2152</v>
      </c>
      <c r="W220" s="20" t="s">
        <v>198</v>
      </c>
      <c r="X220" s="197" t="s">
        <v>42</v>
      </c>
      <c r="Y220" s="197" t="s">
        <v>42</v>
      </c>
      <c r="Z220" s="20" t="s">
        <v>2183</v>
      </c>
      <c r="AA220" s="197" t="s">
        <v>42</v>
      </c>
      <c r="AB220" s="197" t="s">
        <v>42</v>
      </c>
      <c r="AC220" s="111"/>
      <c r="AD220" s="20" t="s">
        <v>2184</v>
      </c>
      <c r="AE220" s="98"/>
      <c r="AF220" s="46"/>
      <c r="AG220" s="46"/>
      <c r="AH220" s="46"/>
      <c r="AI220" s="46"/>
      <c r="AJ220" s="46"/>
      <c r="AK220" s="46"/>
      <c r="AL220" s="46"/>
      <c r="AM220" s="46"/>
      <c r="AN220" s="46"/>
      <c r="AO220" s="46"/>
      <c r="AP220" s="46"/>
      <c r="AQ220" s="46"/>
      <c r="AR220" s="46"/>
      <c r="AS220" s="46"/>
      <c r="AT220" s="46"/>
      <c r="AU220" s="46"/>
      <c r="AV220" s="46"/>
      <c r="AW220" s="46"/>
      <c r="AX220" s="46"/>
      <c r="AY220" s="46"/>
      <c r="AZ220" s="46"/>
      <c r="BA220" s="46"/>
      <c r="BB220" s="46"/>
      <c r="BC220" s="46"/>
      <c r="BD220" s="46"/>
      <c r="BE220" s="46"/>
      <c r="BF220" s="46"/>
      <c r="BG220" s="46"/>
      <c r="BH220" s="46"/>
      <c r="BI220" s="46"/>
      <c r="BJ220" s="46"/>
      <c r="BK220" s="46"/>
      <c r="BL220" s="46"/>
      <c r="BM220" s="46"/>
      <c r="BN220" s="46"/>
      <c r="BO220" s="46"/>
      <c r="BP220" s="46"/>
      <c r="BQ220" s="46"/>
      <c r="BR220" s="46"/>
      <c r="BS220" s="46"/>
      <c r="BT220" s="46"/>
      <c r="BU220" s="46"/>
      <c r="BV220" s="46"/>
      <c r="BW220" s="46"/>
      <c r="BX220" s="46"/>
      <c r="BY220" s="46"/>
      <c r="BZ220" s="46"/>
      <c r="CA220" s="46"/>
      <c r="CB220" s="46"/>
      <c r="CC220" s="46"/>
      <c r="CD220" s="46"/>
      <c r="CE220" s="46"/>
      <c r="CF220" s="46"/>
      <c r="CG220" s="46"/>
      <c r="CH220" s="46"/>
      <c r="CI220" s="46"/>
      <c r="CJ220" s="46"/>
      <c r="CK220" s="46"/>
      <c r="CL220" s="46"/>
      <c r="CM220" s="46"/>
      <c r="CN220" s="46"/>
      <c r="CO220" s="46"/>
      <c r="CP220" s="46"/>
      <c r="CQ220" s="46"/>
      <c r="CR220" s="46"/>
      <c r="CS220" s="46"/>
      <c r="CT220" s="46"/>
      <c r="CU220" s="46"/>
      <c r="CV220" s="46"/>
      <c r="CW220" s="46"/>
      <c r="CX220" s="46"/>
      <c r="CY220" s="46"/>
      <c r="CZ220" s="46"/>
      <c r="DA220" s="46"/>
      <c r="DB220" s="46"/>
      <c r="DC220" s="46"/>
      <c r="DD220" s="46"/>
      <c r="DE220" s="46"/>
      <c r="DF220" s="46"/>
      <c r="DG220" s="46"/>
      <c r="DH220" s="46"/>
      <c r="DI220" s="46"/>
      <c r="DJ220" s="46"/>
      <c r="DK220" s="46"/>
      <c r="DL220" s="46"/>
      <c r="DM220" s="46"/>
      <c r="DN220" s="46"/>
      <c r="DO220" s="46"/>
      <c r="DP220" s="46"/>
      <c r="DQ220" s="46"/>
    </row>
    <row r="221" spans="1:121" s="52" customFormat="1" ht="15.75" customHeight="1">
      <c r="A221" s="16">
        <v>220</v>
      </c>
      <c r="B221" s="16" t="s">
        <v>2185</v>
      </c>
      <c r="C221" s="15" t="s">
        <v>858</v>
      </c>
      <c r="D221" s="16" t="s">
        <v>2186</v>
      </c>
      <c r="E221" s="16" t="s">
        <v>306</v>
      </c>
      <c r="F221" s="43" t="s">
        <v>2187</v>
      </c>
      <c r="G221" s="103" t="s">
        <v>2188</v>
      </c>
      <c r="H221" s="20" t="s">
        <v>2189</v>
      </c>
      <c r="I221" s="20" t="s">
        <v>2190</v>
      </c>
      <c r="J221" s="20" t="s">
        <v>2152</v>
      </c>
      <c r="K221" s="20" t="s">
        <v>926</v>
      </c>
      <c r="L221" s="20" t="s">
        <v>2191</v>
      </c>
      <c r="M221" s="20" t="s">
        <v>2192</v>
      </c>
      <c r="N221" s="20" t="s">
        <v>2193</v>
      </c>
      <c r="O221" s="111" t="s">
        <v>334</v>
      </c>
      <c r="P221" s="111" t="s">
        <v>2195</v>
      </c>
      <c r="Q221" s="20" t="s">
        <v>2196</v>
      </c>
      <c r="R221" s="111">
        <v>1</v>
      </c>
      <c r="S221" s="197" t="s">
        <v>42</v>
      </c>
      <c r="T221" s="111" t="s">
        <v>306</v>
      </c>
      <c r="U221" s="20" t="s">
        <v>2197</v>
      </c>
      <c r="V221" s="20" t="s">
        <v>2152</v>
      </c>
      <c r="W221" s="20" t="s">
        <v>44</v>
      </c>
      <c r="X221" s="197" t="s">
        <v>42</v>
      </c>
      <c r="Y221" s="197" t="s">
        <v>42</v>
      </c>
      <c r="Z221" s="20" t="s">
        <v>2198</v>
      </c>
      <c r="AA221" s="197" t="s">
        <v>42</v>
      </c>
      <c r="AB221" s="197" t="s">
        <v>42</v>
      </c>
      <c r="AC221" s="111" t="s">
        <v>2199</v>
      </c>
      <c r="AD221" s="111"/>
      <c r="AE221" s="98"/>
      <c r="AF221" s="46"/>
      <c r="AG221" s="46"/>
      <c r="AH221" s="46"/>
      <c r="AI221" s="46"/>
      <c r="AJ221" s="46"/>
      <c r="AK221" s="46"/>
      <c r="AL221" s="46"/>
      <c r="AM221" s="46"/>
      <c r="AN221" s="46"/>
      <c r="AO221" s="46"/>
      <c r="AP221" s="46"/>
      <c r="AQ221" s="46"/>
      <c r="AR221" s="46"/>
      <c r="AS221" s="46"/>
      <c r="AT221" s="46"/>
      <c r="AU221" s="46"/>
      <c r="AV221" s="46"/>
      <c r="AW221" s="46"/>
      <c r="AX221" s="46"/>
      <c r="AY221" s="46"/>
      <c r="AZ221" s="46"/>
      <c r="BA221" s="46"/>
      <c r="BB221" s="46"/>
      <c r="BC221" s="46"/>
      <c r="BD221" s="46"/>
      <c r="BE221" s="46"/>
      <c r="BF221" s="46"/>
      <c r="BG221" s="46"/>
      <c r="BH221" s="46"/>
      <c r="BI221" s="46"/>
      <c r="BJ221" s="46"/>
      <c r="BK221" s="46"/>
      <c r="BL221" s="46"/>
      <c r="BM221" s="46"/>
      <c r="BN221" s="46"/>
      <c r="BO221" s="46"/>
      <c r="BP221" s="46"/>
      <c r="BQ221" s="46"/>
      <c r="BR221" s="46"/>
      <c r="BS221" s="46"/>
      <c r="BT221" s="46"/>
      <c r="BU221" s="46"/>
      <c r="BV221" s="46"/>
      <c r="BW221" s="46"/>
      <c r="BX221" s="46"/>
      <c r="BY221" s="46"/>
      <c r="BZ221" s="46"/>
      <c r="CA221" s="46"/>
      <c r="CB221" s="46"/>
      <c r="CC221" s="46"/>
      <c r="CD221" s="46"/>
      <c r="CE221" s="46"/>
      <c r="CF221" s="46"/>
      <c r="CG221" s="46"/>
      <c r="CH221" s="46"/>
      <c r="CI221" s="46"/>
      <c r="CJ221" s="46"/>
      <c r="CK221" s="46"/>
      <c r="CL221" s="46"/>
      <c r="CM221" s="46"/>
      <c r="CN221" s="46"/>
      <c r="CO221" s="46"/>
      <c r="CP221" s="46"/>
      <c r="CQ221" s="46"/>
      <c r="CR221" s="46"/>
      <c r="CS221" s="46"/>
      <c r="CT221" s="46"/>
      <c r="CU221" s="46"/>
      <c r="CV221" s="46"/>
      <c r="CW221" s="46"/>
      <c r="CX221" s="46"/>
      <c r="CY221" s="46"/>
      <c r="CZ221" s="46"/>
      <c r="DA221" s="46"/>
      <c r="DB221" s="46"/>
      <c r="DC221" s="46"/>
      <c r="DD221" s="46"/>
      <c r="DE221" s="46"/>
      <c r="DF221" s="46"/>
      <c r="DG221" s="46"/>
      <c r="DH221" s="46"/>
      <c r="DI221" s="46"/>
      <c r="DJ221" s="46"/>
      <c r="DK221" s="46"/>
      <c r="DL221" s="46"/>
      <c r="DM221" s="46"/>
      <c r="DN221" s="46"/>
      <c r="DO221" s="46"/>
      <c r="DP221" s="46"/>
      <c r="DQ221" s="46"/>
    </row>
    <row r="222" spans="1:121" s="52" customFormat="1" ht="15.75" customHeight="1">
      <c r="A222" s="16">
        <v>221</v>
      </c>
      <c r="B222" s="16" t="s">
        <v>2200</v>
      </c>
      <c r="C222" s="15" t="s">
        <v>2201</v>
      </c>
      <c r="D222" s="16" t="s">
        <v>2202</v>
      </c>
      <c r="E222" s="103"/>
      <c r="F222" s="43" t="s">
        <v>2203</v>
      </c>
      <c r="G222" s="16" t="s">
        <v>2204</v>
      </c>
      <c r="H222" s="20" t="s">
        <v>2205</v>
      </c>
      <c r="I222" s="111"/>
      <c r="J222" s="111" t="s">
        <v>2206</v>
      </c>
      <c r="K222" s="111" t="s">
        <v>926</v>
      </c>
      <c r="L222" s="111" t="s">
        <v>2207</v>
      </c>
      <c r="M222" s="111" t="s">
        <v>2208</v>
      </c>
      <c r="N222" s="20" t="s">
        <v>42</v>
      </c>
      <c r="O222" s="111" t="s">
        <v>175</v>
      </c>
      <c r="P222" s="111" t="s">
        <v>2209</v>
      </c>
      <c r="Q222" s="20" t="s">
        <v>2210</v>
      </c>
      <c r="R222" s="111">
        <v>1</v>
      </c>
      <c r="S222" s="111">
        <v>22</v>
      </c>
      <c r="T222" s="111" t="s">
        <v>306</v>
      </c>
      <c r="U222" s="20" t="s">
        <v>2211</v>
      </c>
      <c r="V222" s="20" t="s">
        <v>2206</v>
      </c>
      <c r="W222" s="197" t="s">
        <v>42</v>
      </c>
      <c r="X222" s="197" t="s">
        <v>42</v>
      </c>
      <c r="Y222" s="197" t="s">
        <v>42</v>
      </c>
      <c r="Z222" s="197" t="s">
        <v>42</v>
      </c>
      <c r="AA222" s="197" t="s">
        <v>42</v>
      </c>
      <c r="AB222" s="197" t="s">
        <v>42</v>
      </c>
      <c r="AC222" s="111"/>
      <c r="AD222" s="111"/>
      <c r="AE222" s="98"/>
      <c r="AF222" s="46"/>
      <c r="AG222" s="46"/>
      <c r="AH222" s="46"/>
      <c r="AI222" s="46"/>
      <c r="AJ222" s="46"/>
      <c r="AK222" s="46"/>
      <c r="AL222" s="46"/>
      <c r="AM222" s="46"/>
      <c r="AN222" s="46"/>
      <c r="AO222" s="46"/>
      <c r="AP222" s="46"/>
      <c r="AQ222" s="46"/>
      <c r="AR222" s="46"/>
      <c r="AS222" s="46"/>
      <c r="AT222" s="46"/>
      <c r="AU222" s="46"/>
      <c r="AV222" s="46"/>
      <c r="AW222" s="46"/>
      <c r="AX222" s="46"/>
      <c r="AY222" s="46"/>
      <c r="AZ222" s="46"/>
      <c r="BA222" s="46"/>
      <c r="BB222" s="46"/>
      <c r="BC222" s="46"/>
      <c r="BD222" s="46"/>
      <c r="BE222" s="46"/>
      <c r="BF222" s="46"/>
      <c r="BG222" s="46"/>
      <c r="BH222" s="46"/>
      <c r="BI222" s="46"/>
      <c r="BJ222" s="46"/>
      <c r="BK222" s="46"/>
      <c r="BL222" s="46"/>
      <c r="BM222" s="46"/>
      <c r="BN222" s="46"/>
      <c r="BO222" s="46"/>
      <c r="BP222" s="46"/>
      <c r="BQ222" s="46"/>
      <c r="BR222" s="46"/>
      <c r="BS222" s="46"/>
      <c r="BT222" s="46"/>
      <c r="BU222" s="46"/>
      <c r="BV222" s="46"/>
      <c r="BW222" s="46"/>
      <c r="BX222" s="46"/>
      <c r="BY222" s="46"/>
      <c r="BZ222" s="46"/>
      <c r="CA222" s="46"/>
      <c r="CB222" s="46"/>
      <c r="CC222" s="46"/>
      <c r="CD222" s="46"/>
      <c r="CE222" s="46"/>
      <c r="CF222" s="46"/>
      <c r="CG222" s="46"/>
      <c r="CH222" s="46"/>
      <c r="CI222" s="46"/>
      <c r="CJ222" s="46"/>
      <c r="CK222" s="46"/>
      <c r="CL222" s="46"/>
      <c r="CM222" s="46"/>
      <c r="CN222" s="46"/>
      <c r="CO222" s="46"/>
      <c r="CP222" s="46"/>
      <c r="CQ222" s="46"/>
      <c r="CR222" s="46"/>
      <c r="CS222" s="46"/>
      <c r="CT222" s="46"/>
      <c r="CU222" s="46"/>
      <c r="CV222" s="46"/>
      <c r="CW222" s="46"/>
      <c r="CX222" s="46"/>
      <c r="CY222" s="46"/>
      <c r="CZ222" s="46"/>
      <c r="DA222" s="46"/>
      <c r="DB222" s="46"/>
      <c r="DC222" s="46"/>
      <c r="DD222" s="46"/>
      <c r="DE222" s="46"/>
      <c r="DF222" s="46"/>
      <c r="DG222" s="46"/>
      <c r="DH222" s="46"/>
      <c r="DI222" s="46"/>
      <c r="DJ222" s="46"/>
      <c r="DK222" s="46"/>
      <c r="DL222" s="46"/>
      <c r="DM222" s="46"/>
      <c r="DN222" s="46"/>
      <c r="DO222" s="46"/>
      <c r="DP222" s="46"/>
      <c r="DQ222" s="46"/>
    </row>
    <row r="223" spans="1:121" s="52" customFormat="1" ht="15.75" customHeight="1">
      <c r="A223" s="16">
        <v>222</v>
      </c>
      <c r="B223" s="104">
        <v>43800</v>
      </c>
      <c r="C223" s="15" t="s">
        <v>2201</v>
      </c>
      <c r="D223" s="16" t="s">
        <v>2202</v>
      </c>
      <c r="E223" s="103"/>
      <c r="F223" s="43" t="s">
        <v>2212</v>
      </c>
      <c r="G223" s="103" t="s">
        <v>1223</v>
      </c>
      <c r="H223" s="111" t="s">
        <v>2213</v>
      </c>
      <c r="I223" s="111"/>
      <c r="J223" s="111" t="s">
        <v>2214</v>
      </c>
      <c r="K223" s="111" t="s">
        <v>926</v>
      </c>
      <c r="L223" s="111" t="s">
        <v>2215</v>
      </c>
      <c r="M223" s="111" t="s">
        <v>2216</v>
      </c>
      <c r="N223" s="20" t="s">
        <v>2217</v>
      </c>
      <c r="O223" s="111" t="s">
        <v>55</v>
      </c>
      <c r="P223" s="20" t="s">
        <v>2218</v>
      </c>
      <c r="Q223" s="20" t="s">
        <v>2219</v>
      </c>
      <c r="R223" s="111">
        <v>3</v>
      </c>
      <c r="S223" s="197" t="s">
        <v>42</v>
      </c>
      <c r="T223" s="111" t="s">
        <v>2220</v>
      </c>
      <c r="U223" s="20" t="s">
        <v>2221</v>
      </c>
      <c r="V223" s="111"/>
      <c r="W223" s="111" t="s">
        <v>44</v>
      </c>
      <c r="X223" s="111" t="s">
        <v>2222</v>
      </c>
      <c r="Y223" s="111"/>
      <c r="Z223" s="197" t="s">
        <v>42</v>
      </c>
      <c r="AA223" s="197" t="s">
        <v>42</v>
      </c>
      <c r="AB223" s="197" t="s">
        <v>42</v>
      </c>
      <c r="AC223" s="111"/>
      <c r="AD223" s="111"/>
      <c r="AE223" s="98"/>
      <c r="AF223" s="46"/>
      <c r="AG223" s="46"/>
      <c r="AH223" s="46"/>
      <c r="AI223" s="46"/>
      <c r="AJ223" s="46"/>
      <c r="AK223" s="46"/>
      <c r="AL223" s="46"/>
      <c r="AM223" s="46"/>
      <c r="AN223" s="46"/>
      <c r="AO223" s="46"/>
      <c r="AP223" s="46"/>
      <c r="AQ223" s="46"/>
      <c r="AR223" s="46"/>
      <c r="AS223" s="46"/>
      <c r="AT223" s="46"/>
      <c r="AU223" s="46"/>
      <c r="AV223" s="46"/>
      <c r="AW223" s="46"/>
      <c r="AX223" s="46"/>
      <c r="AY223" s="46"/>
      <c r="AZ223" s="46"/>
      <c r="BA223" s="46"/>
      <c r="BB223" s="46"/>
      <c r="BC223" s="46"/>
      <c r="BD223" s="46"/>
      <c r="BE223" s="46"/>
      <c r="BF223" s="46"/>
      <c r="BG223" s="46"/>
      <c r="BH223" s="46"/>
      <c r="BI223" s="46"/>
      <c r="BJ223" s="46"/>
      <c r="BK223" s="46"/>
      <c r="BL223" s="46"/>
      <c r="BM223" s="46"/>
      <c r="BN223" s="46"/>
      <c r="BO223" s="46"/>
      <c r="BP223" s="46"/>
      <c r="BQ223" s="46"/>
      <c r="BR223" s="46"/>
      <c r="BS223" s="46"/>
      <c r="BT223" s="46"/>
      <c r="BU223" s="46"/>
      <c r="BV223" s="46"/>
      <c r="BW223" s="46"/>
      <c r="BX223" s="46"/>
      <c r="BY223" s="46"/>
      <c r="BZ223" s="46"/>
      <c r="CA223" s="46"/>
      <c r="CB223" s="46"/>
      <c r="CC223" s="46"/>
      <c r="CD223" s="46"/>
      <c r="CE223" s="46"/>
      <c r="CF223" s="46"/>
      <c r="CG223" s="46"/>
      <c r="CH223" s="46"/>
      <c r="CI223" s="46"/>
      <c r="CJ223" s="46"/>
      <c r="CK223" s="46"/>
      <c r="CL223" s="46"/>
      <c r="CM223" s="46"/>
      <c r="CN223" s="46"/>
      <c r="CO223" s="46"/>
      <c r="CP223" s="46"/>
      <c r="CQ223" s="46"/>
      <c r="CR223" s="46"/>
      <c r="CS223" s="46"/>
      <c r="CT223" s="46"/>
      <c r="CU223" s="46"/>
      <c r="CV223" s="46"/>
      <c r="CW223" s="46"/>
      <c r="CX223" s="46"/>
      <c r="CY223" s="46"/>
      <c r="CZ223" s="46"/>
      <c r="DA223" s="46"/>
      <c r="DB223" s="46"/>
      <c r="DC223" s="46"/>
      <c r="DD223" s="46"/>
      <c r="DE223" s="46"/>
      <c r="DF223" s="46"/>
      <c r="DG223" s="46"/>
      <c r="DH223" s="46"/>
      <c r="DI223" s="46"/>
      <c r="DJ223" s="46"/>
      <c r="DK223" s="46"/>
      <c r="DL223" s="46"/>
      <c r="DM223" s="46"/>
      <c r="DN223" s="46"/>
      <c r="DO223" s="46"/>
      <c r="DP223" s="46"/>
      <c r="DQ223" s="46"/>
    </row>
    <row r="224" spans="1:121" s="52" customFormat="1" ht="15.75" customHeight="1">
      <c r="A224" s="16">
        <v>223</v>
      </c>
      <c r="B224" s="103" t="s">
        <v>2146</v>
      </c>
      <c r="C224" s="105" t="s">
        <v>2235</v>
      </c>
      <c r="D224" s="103" t="s">
        <v>2236</v>
      </c>
      <c r="E224" s="103" t="s">
        <v>59</v>
      </c>
      <c r="F224" s="43" t="s">
        <v>2237</v>
      </c>
      <c r="G224" s="103"/>
      <c r="H224" s="111" t="s">
        <v>2238</v>
      </c>
      <c r="I224" s="111" t="s">
        <v>2239</v>
      </c>
      <c r="J224" s="111"/>
      <c r="K224" s="111" t="s">
        <v>2229</v>
      </c>
      <c r="L224" s="111" t="s">
        <v>2240</v>
      </c>
      <c r="M224" s="111" t="s">
        <v>2241</v>
      </c>
      <c r="N224" s="111" t="s">
        <v>2242</v>
      </c>
      <c r="O224" s="111" t="s">
        <v>2232</v>
      </c>
      <c r="P224" s="111" t="s">
        <v>42</v>
      </c>
      <c r="Q224" s="111" t="s">
        <v>2243</v>
      </c>
      <c r="R224" s="111">
        <v>5</v>
      </c>
      <c r="S224" s="111" t="s">
        <v>938</v>
      </c>
      <c r="T224" s="111" t="s">
        <v>42</v>
      </c>
      <c r="U224" s="111" t="s">
        <v>2244</v>
      </c>
      <c r="V224" s="111"/>
      <c r="W224" s="111" t="s">
        <v>42</v>
      </c>
      <c r="X224" s="111" t="s">
        <v>42</v>
      </c>
      <c r="Y224" s="111" t="s">
        <v>42</v>
      </c>
      <c r="Z224" s="111" t="s">
        <v>42</v>
      </c>
      <c r="AA224" s="111" t="s">
        <v>42</v>
      </c>
      <c r="AB224" s="111" t="s">
        <v>42</v>
      </c>
      <c r="AC224" s="111"/>
      <c r="AD224" s="111"/>
      <c r="AE224" s="98"/>
      <c r="AF224" s="46"/>
      <c r="AG224" s="46"/>
      <c r="AH224" s="46"/>
      <c r="AI224" s="46"/>
      <c r="AJ224" s="46"/>
      <c r="AK224" s="46"/>
      <c r="AL224" s="46"/>
      <c r="AM224" s="46"/>
      <c r="AN224" s="46"/>
      <c r="AO224" s="46"/>
      <c r="AP224" s="46"/>
      <c r="AQ224" s="46"/>
      <c r="AR224" s="46"/>
      <c r="AS224" s="46"/>
      <c r="AT224" s="46"/>
      <c r="AU224" s="46"/>
      <c r="AV224" s="46"/>
      <c r="AW224" s="46"/>
      <c r="AX224" s="46"/>
      <c r="AY224" s="46"/>
      <c r="AZ224" s="46"/>
      <c r="BA224" s="46"/>
      <c r="BB224" s="46"/>
      <c r="BC224" s="46"/>
      <c r="BD224" s="46"/>
      <c r="BE224" s="46"/>
      <c r="BF224" s="46"/>
      <c r="BG224" s="46"/>
      <c r="BH224" s="46"/>
      <c r="BI224" s="46"/>
      <c r="BJ224" s="46"/>
      <c r="BK224" s="46"/>
      <c r="BL224" s="46"/>
      <c r="BM224" s="46"/>
      <c r="BN224" s="46"/>
      <c r="BO224" s="46"/>
      <c r="BP224" s="46"/>
      <c r="BQ224" s="46"/>
      <c r="BR224" s="46"/>
      <c r="BS224" s="46"/>
      <c r="BT224" s="46"/>
      <c r="BU224" s="46"/>
      <c r="BV224" s="46"/>
      <c r="BW224" s="46"/>
      <c r="BX224" s="46"/>
      <c r="BY224" s="46"/>
      <c r="BZ224" s="46"/>
      <c r="CA224" s="46"/>
      <c r="CB224" s="46"/>
      <c r="CC224" s="46"/>
      <c r="CD224" s="46"/>
      <c r="CE224" s="46"/>
      <c r="CF224" s="46"/>
      <c r="CG224" s="46"/>
      <c r="CH224" s="46"/>
      <c r="CI224" s="46"/>
      <c r="CJ224" s="46"/>
      <c r="CK224" s="46"/>
      <c r="CL224" s="46"/>
      <c r="CM224" s="46"/>
      <c r="CN224" s="46"/>
      <c r="CO224" s="46"/>
      <c r="CP224" s="46"/>
      <c r="CQ224" s="46"/>
      <c r="CR224" s="46"/>
      <c r="CS224" s="46"/>
      <c r="CT224" s="46"/>
      <c r="CU224" s="46"/>
      <c r="CV224" s="46"/>
      <c r="CW224" s="46"/>
      <c r="CX224" s="46"/>
      <c r="CY224" s="46"/>
      <c r="CZ224" s="46"/>
      <c r="DA224" s="46"/>
      <c r="DB224" s="46"/>
      <c r="DC224" s="46"/>
      <c r="DD224" s="46"/>
      <c r="DE224" s="46"/>
      <c r="DF224" s="46"/>
      <c r="DG224" s="46"/>
      <c r="DH224" s="46"/>
      <c r="DI224" s="46"/>
      <c r="DJ224" s="46"/>
      <c r="DK224" s="46"/>
      <c r="DL224" s="46"/>
      <c r="DM224" s="46"/>
      <c r="DN224" s="46"/>
      <c r="DO224" s="46"/>
      <c r="DP224" s="46"/>
      <c r="DQ224" s="46"/>
    </row>
    <row r="225" spans="1:121" s="52" customFormat="1" ht="15.75" customHeight="1">
      <c r="A225" s="16">
        <v>224</v>
      </c>
      <c r="B225" s="103" t="s">
        <v>2245</v>
      </c>
      <c r="C225" s="105" t="s">
        <v>2224</v>
      </c>
      <c r="D225" s="103" t="s">
        <v>2225</v>
      </c>
      <c r="E225" s="103" t="s">
        <v>145</v>
      </c>
      <c r="F225" s="43" t="s">
        <v>2246</v>
      </c>
      <c r="G225" s="103" t="s">
        <v>570</v>
      </c>
      <c r="H225" s="111" t="s">
        <v>2247</v>
      </c>
      <c r="I225" s="111" t="s">
        <v>2248</v>
      </c>
      <c r="J225" s="111"/>
      <c r="K225" s="111" t="s">
        <v>2229</v>
      </c>
      <c r="L225" s="111" t="s">
        <v>2249</v>
      </c>
      <c r="M225" s="111"/>
      <c r="N225" s="111"/>
      <c r="O225" s="111" t="s">
        <v>55</v>
      </c>
      <c r="P225" s="111" t="s">
        <v>904</v>
      </c>
      <c r="Q225" s="111" t="s">
        <v>2250</v>
      </c>
      <c r="R225" s="111">
        <v>1</v>
      </c>
      <c r="S225" s="111" t="s">
        <v>42</v>
      </c>
      <c r="T225" s="111" t="s">
        <v>42</v>
      </c>
      <c r="U225" s="111" t="s">
        <v>2251</v>
      </c>
      <c r="V225" s="111" t="s">
        <v>42</v>
      </c>
      <c r="W225" s="111" t="s">
        <v>44</v>
      </c>
      <c r="X225" s="111" t="s">
        <v>42</v>
      </c>
      <c r="Y225" s="111" t="s">
        <v>42</v>
      </c>
      <c r="Z225" s="111" t="s">
        <v>42</v>
      </c>
      <c r="AA225" s="111" t="s">
        <v>42</v>
      </c>
      <c r="AB225" s="111" t="s">
        <v>42</v>
      </c>
      <c r="AC225" s="111"/>
      <c r="AD225" s="111" t="s">
        <v>2252</v>
      </c>
      <c r="AE225" s="98"/>
      <c r="AF225" s="46"/>
      <c r="AG225" s="46"/>
      <c r="AH225" s="46"/>
      <c r="AI225" s="46"/>
      <c r="AJ225" s="46"/>
      <c r="AK225" s="46"/>
      <c r="AL225" s="46"/>
      <c r="AM225" s="46"/>
      <c r="AN225" s="46"/>
      <c r="AO225" s="46"/>
      <c r="AP225" s="46"/>
      <c r="AQ225" s="46"/>
      <c r="AR225" s="46"/>
      <c r="AS225" s="46"/>
      <c r="AT225" s="46"/>
      <c r="AU225" s="46"/>
      <c r="AV225" s="46"/>
      <c r="AW225" s="46"/>
      <c r="AX225" s="46"/>
      <c r="AY225" s="46"/>
      <c r="AZ225" s="46"/>
      <c r="BA225" s="46"/>
      <c r="BB225" s="46"/>
      <c r="BC225" s="46"/>
      <c r="BD225" s="46"/>
      <c r="BE225" s="46"/>
      <c r="BF225" s="46"/>
      <c r="BG225" s="46"/>
      <c r="BH225" s="46"/>
      <c r="BI225" s="46"/>
      <c r="BJ225" s="46"/>
      <c r="BK225" s="46"/>
      <c r="BL225" s="46"/>
      <c r="BM225" s="46"/>
      <c r="BN225" s="46"/>
      <c r="BO225" s="46"/>
      <c r="BP225" s="46"/>
      <c r="BQ225" s="46"/>
      <c r="BR225" s="46"/>
      <c r="BS225" s="46"/>
      <c r="BT225" s="46"/>
      <c r="BU225" s="46"/>
      <c r="BV225" s="46"/>
      <c r="BW225" s="46"/>
      <c r="BX225" s="46"/>
      <c r="BY225" s="46"/>
      <c r="BZ225" s="46"/>
      <c r="CA225" s="46"/>
      <c r="CB225" s="46"/>
      <c r="CC225" s="46"/>
      <c r="CD225" s="46"/>
      <c r="CE225" s="46"/>
      <c r="CF225" s="46"/>
      <c r="CG225" s="46"/>
      <c r="CH225" s="46"/>
      <c r="CI225" s="46"/>
      <c r="CJ225" s="46"/>
      <c r="CK225" s="46"/>
      <c r="CL225" s="46"/>
      <c r="CM225" s="46"/>
      <c r="CN225" s="46"/>
      <c r="CO225" s="46"/>
      <c r="CP225" s="46"/>
      <c r="CQ225" s="46"/>
      <c r="CR225" s="46"/>
      <c r="CS225" s="46"/>
      <c r="CT225" s="46"/>
      <c r="CU225" s="46"/>
      <c r="CV225" s="46"/>
      <c r="CW225" s="46"/>
      <c r="CX225" s="46"/>
      <c r="CY225" s="46"/>
      <c r="CZ225" s="46"/>
      <c r="DA225" s="46"/>
      <c r="DB225" s="46"/>
      <c r="DC225" s="46"/>
      <c r="DD225" s="46"/>
      <c r="DE225" s="46"/>
      <c r="DF225" s="46"/>
      <c r="DG225" s="46"/>
      <c r="DH225" s="46"/>
      <c r="DI225" s="46"/>
      <c r="DJ225" s="46"/>
      <c r="DK225" s="46"/>
      <c r="DL225" s="46"/>
      <c r="DM225" s="46"/>
      <c r="DN225" s="46"/>
      <c r="DO225" s="46"/>
      <c r="DP225" s="46"/>
      <c r="DQ225" s="46"/>
    </row>
    <row r="226" spans="1:121" s="52" customFormat="1" ht="15.75" customHeight="1">
      <c r="A226" s="16">
        <v>225</v>
      </c>
      <c r="B226" s="103" t="s">
        <v>2223</v>
      </c>
      <c r="C226" s="105" t="s">
        <v>2224</v>
      </c>
      <c r="D226" s="103" t="s">
        <v>2225</v>
      </c>
      <c r="E226" s="103" t="s">
        <v>145</v>
      </c>
      <c r="F226" s="43" t="s">
        <v>2226</v>
      </c>
      <c r="G226" s="103"/>
      <c r="H226" s="111" t="s">
        <v>2227</v>
      </c>
      <c r="I226" s="111" t="s">
        <v>2228</v>
      </c>
      <c r="J226" s="111"/>
      <c r="K226" s="111" t="s">
        <v>2229</v>
      </c>
      <c r="L226" s="111" t="s">
        <v>2230</v>
      </c>
      <c r="M226" s="111" t="s">
        <v>2231</v>
      </c>
      <c r="N226" s="111"/>
      <c r="O226" s="111" t="s">
        <v>2232</v>
      </c>
      <c r="P226" s="111" t="s">
        <v>42</v>
      </c>
      <c r="Q226" s="111" t="s">
        <v>2233</v>
      </c>
      <c r="R226" s="111">
        <v>1</v>
      </c>
      <c r="S226" s="111" t="s">
        <v>42</v>
      </c>
      <c r="T226" s="111" t="s">
        <v>285</v>
      </c>
      <c r="U226" s="111" t="s">
        <v>2234</v>
      </c>
      <c r="V226" s="111" t="s">
        <v>42</v>
      </c>
      <c r="W226" s="111" t="s">
        <v>42</v>
      </c>
      <c r="X226" s="111" t="s">
        <v>42</v>
      </c>
      <c r="Y226" s="111" t="s">
        <v>42</v>
      </c>
      <c r="Z226" s="111" t="s">
        <v>42</v>
      </c>
      <c r="AA226" s="111" t="s">
        <v>42</v>
      </c>
      <c r="AB226" s="111" t="s">
        <v>42</v>
      </c>
      <c r="AC226" s="111"/>
      <c r="AD226" s="111"/>
      <c r="AE226" s="98"/>
      <c r="AF226" s="46"/>
      <c r="AG226" s="46"/>
      <c r="AH226" s="46"/>
      <c r="AI226" s="46"/>
      <c r="AJ226" s="46"/>
      <c r="AK226" s="46"/>
      <c r="AL226" s="46"/>
      <c r="AM226" s="46"/>
      <c r="AN226" s="46"/>
      <c r="AO226" s="46"/>
      <c r="AP226" s="46"/>
      <c r="AQ226" s="46"/>
      <c r="AR226" s="46"/>
      <c r="AS226" s="46"/>
      <c r="AT226" s="46"/>
      <c r="AU226" s="46"/>
      <c r="AV226" s="46"/>
      <c r="AW226" s="46"/>
      <c r="AX226" s="46"/>
      <c r="AY226" s="46"/>
      <c r="AZ226" s="46"/>
      <c r="BA226" s="46"/>
      <c r="BB226" s="46"/>
      <c r="BC226" s="46"/>
      <c r="BD226" s="46"/>
      <c r="BE226" s="46"/>
      <c r="BF226" s="46"/>
      <c r="BG226" s="46"/>
      <c r="BH226" s="46"/>
      <c r="BI226" s="46"/>
      <c r="BJ226" s="46"/>
      <c r="BK226" s="46"/>
      <c r="BL226" s="46"/>
      <c r="BM226" s="46"/>
      <c r="BN226" s="46"/>
      <c r="BO226" s="46"/>
      <c r="BP226" s="46"/>
      <c r="BQ226" s="46"/>
      <c r="BR226" s="46"/>
      <c r="BS226" s="46"/>
      <c r="BT226" s="46"/>
      <c r="BU226" s="46"/>
      <c r="BV226" s="46"/>
      <c r="BW226" s="46"/>
      <c r="BX226" s="46"/>
      <c r="BY226" s="46"/>
      <c r="BZ226" s="46"/>
      <c r="CA226" s="46"/>
      <c r="CB226" s="46"/>
      <c r="CC226" s="46"/>
      <c r="CD226" s="46"/>
      <c r="CE226" s="46"/>
      <c r="CF226" s="46"/>
      <c r="CG226" s="46"/>
      <c r="CH226" s="46"/>
      <c r="CI226" s="46"/>
      <c r="CJ226" s="46"/>
      <c r="CK226" s="46"/>
      <c r="CL226" s="46"/>
      <c r="CM226" s="46"/>
      <c r="CN226" s="46"/>
      <c r="CO226" s="46"/>
      <c r="CP226" s="46"/>
      <c r="CQ226" s="46"/>
      <c r="CR226" s="46"/>
      <c r="CS226" s="46"/>
      <c r="CT226" s="46"/>
      <c r="CU226" s="46"/>
      <c r="CV226" s="46"/>
      <c r="CW226" s="46"/>
      <c r="CX226" s="46"/>
      <c r="CY226" s="46"/>
      <c r="CZ226" s="46"/>
      <c r="DA226" s="46"/>
      <c r="DB226" s="46"/>
      <c r="DC226" s="46"/>
      <c r="DD226" s="46"/>
      <c r="DE226" s="46"/>
      <c r="DF226" s="46"/>
      <c r="DG226" s="46"/>
      <c r="DH226" s="46"/>
      <c r="DI226" s="46"/>
      <c r="DJ226" s="46"/>
      <c r="DK226" s="46"/>
      <c r="DL226" s="46"/>
      <c r="DM226" s="46"/>
      <c r="DN226" s="46"/>
      <c r="DO226" s="46"/>
      <c r="DP226" s="46"/>
      <c r="DQ226" s="46"/>
    </row>
    <row r="227" spans="1:121" s="52" customFormat="1" ht="15.75" customHeight="1">
      <c r="A227" s="16">
        <v>226</v>
      </c>
      <c r="B227" s="104">
        <v>43689</v>
      </c>
      <c r="C227" s="153" t="s">
        <v>2253</v>
      </c>
      <c r="D227" s="103" t="s">
        <v>534</v>
      </c>
      <c r="E227" s="16" t="s">
        <v>145</v>
      </c>
      <c r="F227" s="43" t="s">
        <v>2254</v>
      </c>
      <c r="G227" s="16" t="s">
        <v>2255</v>
      </c>
      <c r="H227" s="20" t="s">
        <v>2256</v>
      </c>
      <c r="I227" s="20" t="s">
        <v>2257</v>
      </c>
      <c r="J227" s="20" t="s">
        <v>539</v>
      </c>
      <c r="K227" s="20" t="s">
        <v>336</v>
      </c>
      <c r="L227" s="20" t="s">
        <v>2258</v>
      </c>
      <c r="M227" s="20" t="s">
        <v>2259</v>
      </c>
      <c r="N227" s="20" t="s">
        <v>2260</v>
      </c>
      <c r="O227" s="111" t="s">
        <v>2232</v>
      </c>
      <c r="P227" s="20" t="s">
        <v>2262</v>
      </c>
      <c r="Q227" s="20" t="s">
        <v>44</v>
      </c>
      <c r="R227" s="20">
        <v>1</v>
      </c>
      <c r="S227" s="20" t="s">
        <v>42</v>
      </c>
      <c r="T227" s="20" t="s">
        <v>195</v>
      </c>
      <c r="U227" s="20" t="s">
        <v>2234</v>
      </c>
      <c r="V227" s="20" t="s">
        <v>539</v>
      </c>
      <c r="W227" s="20" t="s">
        <v>42</v>
      </c>
      <c r="X227" s="20" t="s">
        <v>42</v>
      </c>
      <c r="Y227" s="20" t="s">
        <v>42</v>
      </c>
      <c r="Z227" s="121" t="s">
        <v>2261</v>
      </c>
      <c r="AA227" s="20" t="s">
        <v>42</v>
      </c>
      <c r="AB227" s="20" t="s">
        <v>42</v>
      </c>
      <c r="AC227" s="111"/>
      <c r="AD227" s="111" t="s">
        <v>2263</v>
      </c>
      <c r="AE227" s="98"/>
      <c r="AF227" s="46"/>
      <c r="AG227" s="46"/>
      <c r="AH227" s="46"/>
      <c r="AI227" s="46"/>
      <c r="AJ227" s="46"/>
      <c r="AK227" s="46"/>
      <c r="AL227" s="46"/>
      <c r="AM227" s="46"/>
      <c r="AN227" s="46"/>
      <c r="AO227" s="46"/>
      <c r="AP227" s="46"/>
      <c r="AQ227" s="46"/>
      <c r="AR227" s="46"/>
      <c r="AS227" s="46"/>
      <c r="AT227" s="46"/>
      <c r="AU227" s="46"/>
      <c r="AV227" s="46"/>
      <c r="AW227" s="46"/>
      <c r="AX227" s="46"/>
      <c r="AY227" s="46"/>
      <c r="AZ227" s="46"/>
      <c r="BA227" s="46"/>
      <c r="BB227" s="46"/>
      <c r="BC227" s="46"/>
      <c r="BD227" s="46"/>
      <c r="BE227" s="46"/>
      <c r="BF227" s="46"/>
      <c r="BG227" s="46"/>
      <c r="BH227" s="46"/>
      <c r="BI227" s="46"/>
      <c r="BJ227" s="46"/>
      <c r="BK227" s="46"/>
      <c r="BL227" s="46"/>
      <c r="BM227" s="46"/>
      <c r="BN227" s="46"/>
      <c r="BO227" s="46"/>
      <c r="BP227" s="46"/>
      <c r="BQ227" s="46"/>
      <c r="BR227" s="46"/>
      <c r="BS227" s="46"/>
      <c r="BT227" s="46"/>
      <c r="BU227" s="46"/>
      <c r="BV227" s="46"/>
      <c r="BW227" s="46"/>
      <c r="BX227" s="46"/>
      <c r="BY227" s="46"/>
      <c r="BZ227" s="46"/>
      <c r="CA227" s="46"/>
      <c r="CB227" s="46"/>
      <c r="CC227" s="46"/>
      <c r="CD227" s="46"/>
      <c r="CE227" s="46"/>
      <c r="CF227" s="46"/>
      <c r="CG227" s="46"/>
      <c r="CH227" s="46"/>
      <c r="CI227" s="46"/>
      <c r="CJ227" s="46"/>
      <c r="CK227" s="46"/>
      <c r="CL227" s="46"/>
      <c r="CM227" s="46"/>
      <c r="CN227" s="46"/>
      <c r="CO227" s="46"/>
      <c r="CP227" s="46"/>
      <c r="CQ227" s="46"/>
      <c r="CR227" s="46"/>
      <c r="CS227" s="46"/>
      <c r="CT227" s="46"/>
      <c r="CU227" s="46"/>
      <c r="CV227" s="46"/>
      <c r="CW227" s="46"/>
      <c r="CX227" s="46"/>
      <c r="CY227" s="46"/>
      <c r="CZ227" s="46"/>
      <c r="DA227" s="46"/>
      <c r="DB227" s="46"/>
      <c r="DC227" s="46"/>
      <c r="DD227" s="46"/>
      <c r="DE227" s="46"/>
      <c r="DF227" s="46"/>
      <c r="DG227" s="46"/>
      <c r="DH227" s="46"/>
      <c r="DI227" s="46"/>
      <c r="DJ227" s="46"/>
      <c r="DK227" s="46"/>
      <c r="DL227" s="46"/>
      <c r="DM227" s="46"/>
      <c r="DN227" s="46"/>
      <c r="DO227" s="46"/>
      <c r="DP227" s="46"/>
      <c r="DQ227" s="46"/>
    </row>
    <row r="228" spans="1:121" s="52" customFormat="1" ht="15.75" customHeight="1">
      <c r="A228" s="16">
        <v>227</v>
      </c>
      <c r="B228" s="104">
        <v>43778</v>
      </c>
      <c r="C228" s="153" t="s">
        <v>2264</v>
      </c>
      <c r="D228" s="103" t="s">
        <v>2265</v>
      </c>
      <c r="E228" s="16" t="s">
        <v>145</v>
      </c>
      <c r="F228" s="18" t="s">
        <v>2266</v>
      </c>
      <c r="G228" s="103"/>
      <c r="H228" s="20" t="s">
        <v>2267</v>
      </c>
      <c r="I228" s="20" t="s">
        <v>2268</v>
      </c>
      <c r="J228" s="111"/>
      <c r="K228" s="111"/>
      <c r="L228" s="20" t="s">
        <v>2269</v>
      </c>
      <c r="M228" s="111"/>
      <c r="N228" s="111"/>
      <c r="O228" s="20" t="s">
        <v>2270</v>
      </c>
      <c r="P228" s="20" t="s">
        <v>42</v>
      </c>
      <c r="Q228" s="20" t="s">
        <v>42</v>
      </c>
      <c r="R228" s="20">
        <v>2</v>
      </c>
      <c r="S228" s="20" t="s">
        <v>42</v>
      </c>
      <c r="T228" s="20" t="s">
        <v>195</v>
      </c>
      <c r="U228" s="20" t="s">
        <v>2271</v>
      </c>
      <c r="V228" s="111"/>
      <c r="W228" s="20" t="s">
        <v>44</v>
      </c>
      <c r="X228" s="20" t="s">
        <v>1118</v>
      </c>
      <c r="Y228" s="20" t="s">
        <v>42</v>
      </c>
      <c r="Z228" s="121" t="s">
        <v>2272</v>
      </c>
      <c r="AA228" s="20" t="s">
        <v>42</v>
      </c>
      <c r="AB228" s="20" t="s">
        <v>42</v>
      </c>
      <c r="AC228" s="111"/>
      <c r="AD228" s="111" t="s">
        <v>2273</v>
      </c>
      <c r="AE228" s="98"/>
      <c r="AF228" s="46"/>
      <c r="AG228" s="46"/>
      <c r="AH228" s="46"/>
      <c r="AI228" s="46"/>
      <c r="AJ228" s="46"/>
      <c r="AK228" s="46"/>
      <c r="AL228" s="46"/>
      <c r="AM228" s="46"/>
      <c r="AN228" s="46"/>
      <c r="AO228" s="46"/>
      <c r="AP228" s="46"/>
      <c r="AQ228" s="46"/>
      <c r="AR228" s="46"/>
      <c r="AS228" s="46"/>
      <c r="AT228" s="46"/>
      <c r="AU228" s="46"/>
      <c r="AV228" s="46"/>
      <c r="AW228" s="46"/>
      <c r="AX228" s="46"/>
      <c r="AY228" s="46"/>
      <c r="AZ228" s="46"/>
      <c r="BA228" s="46"/>
      <c r="BB228" s="46"/>
      <c r="BC228" s="46"/>
      <c r="BD228" s="46"/>
      <c r="BE228" s="46"/>
      <c r="BF228" s="46"/>
      <c r="BG228" s="46"/>
      <c r="BH228" s="46"/>
      <c r="BI228" s="46"/>
      <c r="BJ228" s="46"/>
      <c r="BK228" s="46"/>
      <c r="BL228" s="46"/>
      <c r="BM228" s="46"/>
      <c r="BN228" s="46"/>
      <c r="BO228" s="46"/>
      <c r="BP228" s="46"/>
      <c r="BQ228" s="46"/>
      <c r="BR228" s="46"/>
      <c r="BS228" s="46"/>
      <c r="BT228" s="46"/>
      <c r="BU228" s="46"/>
      <c r="BV228" s="46"/>
      <c r="BW228" s="46"/>
      <c r="BX228" s="46"/>
      <c r="BY228" s="46"/>
      <c r="BZ228" s="46"/>
      <c r="CA228" s="46"/>
      <c r="CB228" s="46"/>
      <c r="CC228" s="46"/>
      <c r="CD228" s="46"/>
      <c r="CE228" s="46"/>
      <c r="CF228" s="46"/>
      <c r="CG228" s="46"/>
      <c r="CH228" s="46"/>
      <c r="CI228" s="46"/>
      <c r="CJ228" s="46"/>
      <c r="CK228" s="46"/>
      <c r="CL228" s="46"/>
      <c r="CM228" s="46"/>
      <c r="CN228" s="46"/>
      <c r="CO228" s="46"/>
      <c r="CP228" s="46"/>
      <c r="CQ228" s="46"/>
      <c r="CR228" s="46"/>
      <c r="CS228" s="46"/>
      <c r="CT228" s="46"/>
      <c r="CU228" s="46"/>
      <c r="CV228" s="46"/>
      <c r="CW228" s="46"/>
      <c r="CX228" s="46"/>
      <c r="CY228" s="46"/>
      <c r="CZ228" s="46"/>
      <c r="DA228" s="46"/>
      <c r="DB228" s="46"/>
      <c r="DC228" s="46"/>
      <c r="DD228" s="46"/>
      <c r="DE228" s="46"/>
      <c r="DF228" s="46"/>
      <c r="DG228" s="46"/>
      <c r="DH228" s="46"/>
      <c r="DI228" s="46"/>
      <c r="DJ228" s="46"/>
      <c r="DK228" s="46"/>
      <c r="DL228" s="46"/>
      <c r="DM228" s="46"/>
      <c r="DN228" s="46"/>
      <c r="DO228" s="46"/>
      <c r="DP228" s="46"/>
      <c r="DQ228" s="46"/>
    </row>
    <row r="229" spans="1:121" s="52" customFormat="1" ht="15.75" customHeight="1">
      <c r="A229" s="16" t="s">
        <v>2666</v>
      </c>
      <c r="B229" s="103" t="s">
        <v>2275</v>
      </c>
      <c r="C229" s="153" t="s">
        <v>2276</v>
      </c>
      <c r="D229" s="103" t="s">
        <v>45</v>
      </c>
      <c r="E229" s="162" t="s">
        <v>37</v>
      </c>
      <c r="F229" s="103" t="s">
        <v>2277</v>
      </c>
      <c r="G229" s="103" t="s">
        <v>2278</v>
      </c>
      <c r="H229" s="20" t="s">
        <v>2279</v>
      </c>
      <c r="I229" s="20" t="s">
        <v>2280</v>
      </c>
      <c r="J229" s="20" t="s">
        <v>539</v>
      </c>
      <c r="K229" s="20" t="s">
        <v>336</v>
      </c>
      <c r="L229" s="20" t="s">
        <v>628</v>
      </c>
      <c r="M229" s="111" t="s">
        <v>2281</v>
      </c>
      <c r="N229" s="111" t="s">
        <v>2282</v>
      </c>
      <c r="O229" s="111" t="s">
        <v>334</v>
      </c>
      <c r="P229" s="20" t="s">
        <v>42</v>
      </c>
      <c r="Q229" s="111" t="s">
        <v>2284</v>
      </c>
      <c r="R229" s="20">
        <v>1</v>
      </c>
      <c r="S229" s="20" t="s">
        <v>42</v>
      </c>
      <c r="T229" s="20" t="s">
        <v>145</v>
      </c>
      <c r="U229" s="20" t="s">
        <v>2285</v>
      </c>
      <c r="V229" s="20" t="s">
        <v>42</v>
      </c>
      <c r="W229" s="20" t="s">
        <v>44</v>
      </c>
      <c r="X229" s="20" t="s">
        <v>2286</v>
      </c>
      <c r="Y229" s="111"/>
      <c r="Z229" s="20" t="s">
        <v>42</v>
      </c>
      <c r="AA229" s="20" t="s">
        <v>42</v>
      </c>
      <c r="AB229" s="20" t="s">
        <v>42</v>
      </c>
      <c r="AC229" s="111"/>
      <c r="AD229" s="111" t="s">
        <v>2287</v>
      </c>
      <c r="AE229" s="98"/>
      <c r="AF229" s="46"/>
      <c r="AG229" s="46"/>
      <c r="AH229" s="46"/>
      <c r="AI229" s="46"/>
      <c r="AJ229" s="46"/>
      <c r="AK229" s="46"/>
      <c r="AL229" s="46"/>
      <c r="AM229" s="46"/>
      <c r="AN229" s="46"/>
      <c r="AO229" s="46"/>
      <c r="AP229" s="46"/>
      <c r="AQ229" s="46"/>
      <c r="AR229" s="46"/>
      <c r="AS229" s="46"/>
      <c r="AT229" s="46"/>
      <c r="AU229" s="46"/>
      <c r="AV229" s="46"/>
      <c r="AW229" s="46"/>
      <c r="AX229" s="46"/>
      <c r="AY229" s="46"/>
      <c r="AZ229" s="46"/>
      <c r="BA229" s="46"/>
      <c r="BB229" s="46"/>
      <c r="BC229" s="46"/>
      <c r="BD229" s="46"/>
      <c r="BE229" s="46"/>
      <c r="BF229" s="46"/>
      <c r="BG229" s="46"/>
      <c r="BH229" s="46"/>
      <c r="BI229" s="46"/>
      <c r="BJ229" s="46"/>
      <c r="BK229" s="46"/>
      <c r="BL229" s="46"/>
      <c r="BM229" s="46"/>
      <c r="BN229" s="46"/>
      <c r="BO229" s="46"/>
      <c r="BP229" s="46"/>
      <c r="BQ229" s="46"/>
      <c r="BR229" s="46"/>
      <c r="BS229" s="46"/>
      <c r="BT229" s="46"/>
      <c r="BU229" s="46"/>
      <c r="BV229" s="46"/>
      <c r="BW229" s="46"/>
      <c r="BX229" s="46"/>
      <c r="BY229" s="46"/>
      <c r="BZ229" s="46"/>
      <c r="CA229" s="46"/>
      <c r="CB229" s="46"/>
      <c r="CC229" s="46"/>
      <c r="CD229" s="46"/>
      <c r="CE229" s="46"/>
      <c r="CF229" s="46"/>
      <c r="CG229" s="46"/>
      <c r="CH229" s="46"/>
      <c r="CI229" s="46"/>
      <c r="CJ229" s="46"/>
      <c r="CK229" s="46"/>
      <c r="CL229" s="46"/>
      <c r="CM229" s="46"/>
      <c r="CN229" s="46"/>
      <c r="CO229" s="46"/>
      <c r="CP229" s="46"/>
      <c r="CQ229" s="46"/>
      <c r="CR229" s="46"/>
      <c r="CS229" s="46"/>
      <c r="CT229" s="46"/>
      <c r="CU229" s="46"/>
      <c r="CV229" s="46"/>
      <c r="CW229" s="46"/>
      <c r="CX229" s="46"/>
      <c r="CY229" s="46"/>
      <c r="CZ229" s="46"/>
      <c r="DA229" s="46"/>
      <c r="DB229" s="46"/>
      <c r="DC229" s="46"/>
      <c r="DD229" s="46"/>
      <c r="DE229" s="46"/>
      <c r="DF229" s="46"/>
      <c r="DG229" s="46"/>
      <c r="DH229" s="46"/>
      <c r="DI229" s="46"/>
      <c r="DJ229" s="46"/>
      <c r="DK229" s="46"/>
      <c r="DL229" s="46"/>
      <c r="DM229" s="46"/>
      <c r="DN229" s="46"/>
      <c r="DO229" s="46"/>
      <c r="DP229" s="46"/>
      <c r="DQ229" s="46"/>
    </row>
    <row r="230" spans="1:121" s="52" customFormat="1" ht="15.75" customHeight="1">
      <c r="A230" s="72">
        <v>229</v>
      </c>
      <c r="B230" s="72" t="s">
        <v>2288</v>
      </c>
      <c r="C230" s="198" t="s">
        <v>2289</v>
      </c>
      <c r="D230" s="72" t="s">
        <v>2290</v>
      </c>
      <c r="E230" s="72" t="s">
        <v>145</v>
      </c>
      <c r="F230" s="72" t="s">
        <v>2291</v>
      </c>
      <c r="G230" s="72" t="s">
        <v>148</v>
      </c>
      <c r="H230" s="110" t="s">
        <v>2292</v>
      </c>
      <c r="I230" s="110" t="s">
        <v>2293</v>
      </c>
      <c r="J230" s="110"/>
      <c r="K230" s="110" t="s">
        <v>2294</v>
      </c>
      <c r="L230" s="110" t="s">
        <v>2295</v>
      </c>
      <c r="M230" s="110" t="s">
        <v>2296</v>
      </c>
      <c r="N230" s="110"/>
      <c r="O230" s="110" t="s">
        <v>334</v>
      </c>
      <c r="P230" s="110" t="s">
        <v>2298</v>
      </c>
      <c r="Q230" s="110" t="s">
        <v>42</v>
      </c>
      <c r="R230" s="110">
        <v>1023</v>
      </c>
      <c r="S230" s="110" t="s">
        <v>42</v>
      </c>
      <c r="T230" s="110" t="s">
        <v>42</v>
      </c>
      <c r="U230" s="110" t="s">
        <v>2299</v>
      </c>
      <c r="V230" s="110"/>
      <c r="W230" s="110" t="s">
        <v>2300</v>
      </c>
      <c r="X230" s="110" t="s">
        <v>2301</v>
      </c>
      <c r="Y230" s="110" t="s">
        <v>42</v>
      </c>
      <c r="Z230" s="110" t="s">
        <v>42</v>
      </c>
      <c r="AA230" s="110" t="s">
        <v>42</v>
      </c>
      <c r="AB230" s="110" t="s">
        <v>42</v>
      </c>
      <c r="AC230" s="110"/>
      <c r="AD230" s="110" t="s">
        <v>2302</v>
      </c>
      <c r="AE230" s="98"/>
      <c r="AF230" s="46"/>
      <c r="AG230" s="46"/>
      <c r="AH230" s="46"/>
      <c r="AI230" s="46"/>
      <c r="AJ230" s="46"/>
      <c r="AK230" s="46"/>
      <c r="AL230" s="46"/>
      <c r="AM230" s="46"/>
      <c r="AN230" s="46"/>
      <c r="AO230" s="46"/>
      <c r="AP230" s="46"/>
      <c r="AQ230" s="46"/>
      <c r="AR230" s="46"/>
      <c r="AS230" s="46"/>
      <c r="AT230" s="46"/>
      <c r="AU230" s="46"/>
      <c r="AV230" s="46"/>
      <c r="AW230" s="46"/>
      <c r="AX230" s="46"/>
      <c r="AY230" s="46"/>
      <c r="AZ230" s="46"/>
      <c r="BA230" s="46"/>
      <c r="BB230" s="46"/>
      <c r="BC230" s="46"/>
      <c r="BD230" s="46"/>
      <c r="BE230" s="46"/>
      <c r="BF230" s="46"/>
      <c r="BG230" s="46"/>
      <c r="BH230" s="46"/>
      <c r="BI230" s="46"/>
      <c r="BJ230" s="46"/>
      <c r="BK230" s="46"/>
      <c r="BL230" s="46"/>
      <c r="BM230" s="46"/>
      <c r="BN230" s="46"/>
      <c r="BO230" s="46"/>
      <c r="BP230" s="46"/>
      <c r="BQ230" s="46"/>
      <c r="BR230" s="46"/>
      <c r="BS230" s="46"/>
      <c r="BT230" s="46"/>
      <c r="BU230" s="46"/>
      <c r="BV230" s="46"/>
      <c r="BW230" s="46"/>
      <c r="BX230" s="46"/>
      <c r="BY230" s="46"/>
      <c r="BZ230" s="46"/>
      <c r="CA230" s="46"/>
      <c r="CB230" s="46"/>
      <c r="CC230" s="46"/>
      <c r="CD230" s="46"/>
      <c r="CE230" s="46"/>
      <c r="CF230" s="46"/>
      <c r="CG230" s="46"/>
      <c r="CH230" s="46"/>
      <c r="CI230" s="46"/>
      <c r="CJ230" s="46"/>
      <c r="CK230" s="46"/>
      <c r="CL230" s="46"/>
      <c r="CM230" s="46"/>
      <c r="CN230" s="46"/>
      <c r="CO230" s="46"/>
      <c r="CP230" s="46"/>
      <c r="CQ230" s="46"/>
      <c r="CR230" s="46"/>
      <c r="CS230" s="46"/>
      <c r="CT230" s="46"/>
      <c r="CU230" s="46"/>
      <c r="CV230" s="46"/>
      <c r="CW230" s="46"/>
      <c r="CX230" s="46"/>
      <c r="CY230" s="46"/>
      <c r="CZ230" s="46"/>
      <c r="DA230" s="46"/>
      <c r="DB230" s="46"/>
      <c r="DC230" s="46"/>
      <c r="DD230" s="46"/>
      <c r="DE230" s="46"/>
      <c r="DF230" s="46"/>
      <c r="DG230" s="46"/>
      <c r="DH230" s="46"/>
      <c r="DI230" s="46"/>
      <c r="DJ230" s="46"/>
      <c r="DK230" s="46"/>
      <c r="DL230" s="46"/>
      <c r="DM230" s="46"/>
      <c r="DN230" s="46"/>
      <c r="DO230" s="46"/>
      <c r="DP230" s="46"/>
      <c r="DQ230" s="46"/>
    </row>
    <row r="231" spans="1:121" s="52" customFormat="1" ht="15.75" customHeight="1">
      <c r="A231" s="72">
        <v>230</v>
      </c>
      <c r="B231" s="72" t="s">
        <v>2303</v>
      </c>
      <c r="C231" s="198" t="s">
        <v>2289</v>
      </c>
      <c r="D231" s="72" t="s">
        <v>2290</v>
      </c>
      <c r="E231" s="72" t="s">
        <v>145</v>
      </c>
      <c r="F231" s="74" t="s">
        <v>2304</v>
      </c>
      <c r="G231" s="72" t="s">
        <v>148</v>
      </c>
      <c r="H231" s="110" t="s">
        <v>2305</v>
      </c>
      <c r="I231" s="110" t="s">
        <v>2306</v>
      </c>
      <c r="J231" s="110" t="s">
        <v>2307</v>
      </c>
      <c r="K231" s="110" t="s">
        <v>345</v>
      </c>
      <c r="L231" s="110" t="s">
        <v>2308</v>
      </c>
      <c r="M231" s="110" t="s">
        <v>2309</v>
      </c>
      <c r="N231" s="110" t="s">
        <v>2310</v>
      </c>
      <c r="O231" s="110"/>
      <c r="P231" s="110"/>
      <c r="Q231" s="110" t="s">
        <v>2311</v>
      </c>
      <c r="R231" s="110">
        <v>54</v>
      </c>
      <c r="S231" s="110" t="s">
        <v>42</v>
      </c>
      <c r="T231" s="110" t="s">
        <v>195</v>
      </c>
      <c r="U231" s="110" t="s">
        <v>2312</v>
      </c>
      <c r="V231" s="110"/>
      <c r="W231" s="110" t="s">
        <v>42</v>
      </c>
      <c r="X231" s="110" t="s">
        <v>42</v>
      </c>
      <c r="Y231" s="110" t="s">
        <v>42</v>
      </c>
      <c r="Z231" s="110" t="s">
        <v>42</v>
      </c>
      <c r="AA231" s="110" t="s">
        <v>42</v>
      </c>
      <c r="AB231" s="110" t="s">
        <v>42</v>
      </c>
      <c r="AC231" s="110"/>
      <c r="AD231" s="110" t="s">
        <v>2313</v>
      </c>
      <c r="AE231" s="98"/>
      <c r="AF231" s="46"/>
      <c r="AG231" s="46"/>
      <c r="AH231" s="46"/>
      <c r="AI231" s="46"/>
      <c r="AJ231" s="46"/>
      <c r="AK231" s="46"/>
      <c r="AL231" s="46"/>
      <c r="AM231" s="46"/>
      <c r="AN231" s="46"/>
      <c r="AO231" s="46"/>
      <c r="AP231" s="46"/>
      <c r="AQ231" s="46"/>
      <c r="AR231" s="46"/>
      <c r="AS231" s="46"/>
      <c r="AT231" s="46"/>
      <c r="AU231" s="46"/>
      <c r="AV231" s="46"/>
      <c r="AW231" s="46"/>
      <c r="AX231" s="46"/>
      <c r="AY231" s="46"/>
      <c r="AZ231" s="46"/>
      <c r="BA231" s="46"/>
      <c r="BB231" s="46"/>
      <c r="BC231" s="46"/>
      <c r="BD231" s="46"/>
      <c r="BE231" s="46"/>
      <c r="BF231" s="46"/>
      <c r="BG231" s="46"/>
      <c r="BH231" s="46"/>
      <c r="BI231" s="46"/>
      <c r="BJ231" s="46"/>
      <c r="BK231" s="46"/>
      <c r="BL231" s="46"/>
      <c r="BM231" s="46"/>
      <c r="BN231" s="46"/>
      <c r="BO231" s="46"/>
      <c r="BP231" s="46"/>
      <c r="BQ231" s="46"/>
      <c r="BR231" s="46"/>
      <c r="BS231" s="46"/>
      <c r="BT231" s="46"/>
      <c r="BU231" s="46"/>
      <c r="BV231" s="46"/>
      <c r="BW231" s="46"/>
      <c r="BX231" s="46"/>
      <c r="BY231" s="46"/>
      <c r="BZ231" s="46"/>
      <c r="CA231" s="46"/>
      <c r="CB231" s="46"/>
      <c r="CC231" s="46"/>
      <c r="CD231" s="46"/>
      <c r="CE231" s="46"/>
      <c r="CF231" s="46"/>
      <c r="CG231" s="46"/>
      <c r="CH231" s="46"/>
      <c r="CI231" s="46"/>
      <c r="CJ231" s="46"/>
      <c r="CK231" s="46"/>
      <c r="CL231" s="46"/>
      <c r="CM231" s="46"/>
      <c r="CN231" s="46"/>
      <c r="CO231" s="46"/>
      <c r="CP231" s="46"/>
      <c r="CQ231" s="46"/>
      <c r="CR231" s="46"/>
      <c r="CS231" s="46"/>
      <c r="CT231" s="46"/>
      <c r="CU231" s="46"/>
      <c r="CV231" s="46"/>
      <c r="CW231" s="46"/>
      <c r="CX231" s="46"/>
      <c r="CY231" s="46"/>
      <c r="CZ231" s="46"/>
      <c r="DA231" s="46"/>
      <c r="DB231" s="46"/>
      <c r="DC231" s="46"/>
      <c r="DD231" s="46"/>
      <c r="DE231" s="46"/>
      <c r="DF231" s="46"/>
      <c r="DG231" s="46"/>
      <c r="DH231" s="46"/>
      <c r="DI231" s="46"/>
      <c r="DJ231" s="46"/>
      <c r="DK231" s="46"/>
      <c r="DL231" s="46"/>
      <c r="DM231" s="46"/>
      <c r="DN231" s="46"/>
      <c r="DO231" s="46"/>
      <c r="DP231" s="46"/>
      <c r="DQ231" s="46"/>
    </row>
    <row r="232" spans="1:121" s="52" customFormat="1" ht="15.75" customHeight="1">
      <c r="A232" s="16">
        <v>231</v>
      </c>
      <c r="B232" s="17">
        <v>43622</v>
      </c>
      <c r="C232" s="105" t="s">
        <v>2314</v>
      </c>
      <c r="D232" s="103" t="s">
        <v>2315</v>
      </c>
      <c r="E232" s="103" t="s">
        <v>145</v>
      </c>
      <c r="F232" s="43" t="s">
        <v>2316</v>
      </c>
      <c r="G232" s="103" t="s">
        <v>818</v>
      </c>
      <c r="H232" s="111" t="s">
        <v>2317</v>
      </c>
      <c r="I232" s="111" t="s">
        <v>2318</v>
      </c>
      <c r="J232" s="111" t="s">
        <v>2319</v>
      </c>
      <c r="K232" s="111" t="s">
        <v>1028</v>
      </c>
      <c r="L232" s="111" t="s">
        <v>42</v>
      </c>
      <c r="M232" s="111" t="s">
        <v>42</v>
      </c>
      <c r="N232" s="111" t="s">
        <v>2320</v>
      </c>
      <c r="O232" s="111" t="s">
        <v>218</v>
      </c>
      <c r="P232" s="111" t="s">
        <v>42</v>
      </c>
      <c r="Q232" s="111" t="s">
        <v>42</v>
      </c>
      <c r="R232" s="111">
        <v>1</v>
      </c>
      <c r="S232" s="111" t="s">
        <v>42</v>
      </c>
      <c r="T232" s="111" t="s">
        <v>306</v>
      </c>
      <c r="U232" s="111" t="s">
        <v>283</v>
      </c>
      <c r="V232" s="111" t="s">
        <v>42</v>
      </c>
      <c r="W232" s="111" t="s">
        <v>42</v>
      </c>
      <c r="X232" s="111" t="s">
        <v>42</v>
      </c>
      <c r="Y232" s="111" t="s">
        <v>42</v>
      </c>
      <c r="Z232" s="111" t="s">
        <v>42</v>
      </c>
      <c r="AA232" s="111" t="s">
        <v>42</v>
      </c>
      <c r="AB232" s="111" t="s">
        <v>42</v>
      </c>
      <c r="AC232" s="111"/>
      <c r="AD232" s="111"/>
      <c r="AE232" s="98"/>
      <c r="AF232" s="46"/>
      <c r="AG232" s="46"/>
      <c r="AH232" s="46"/>
      <c r="AI232" s="46"/>
      <c r="AJ232" s="46"/>
      <c r="AK232" s="46"/>
      <c r="AL232" s="46"/>
      <c r="AM232" s="46"/>
      <c r="AN232" s="46"/>
      <c r="AO232" s="46"/>
      <c r="AP232" s="46"/>
      <c r="AQ232" s="46"/>
      <c r="AR232" s="46"/>
      <c r="AS232" s="46"/>
      <c r="AT232" s="46"/>
      <c r="AU232" s="46"/>
      <c r="AV232" s="46"/>
      <c r="AW232" s="46"/>
      <c r="AX232" s="46"/>
      <c r="AY232" s="46"/>
      <c r="AZ232" s="46"/>
      <c r="BA232" s="46"/>
      <c r="BB232" s="46"/>
      <c r="BC232" s="46"/>
      <c r="BD232" s="46"/>
      <c r="BE232" s="46"/>
      <c r="BF232" s="46"/>
      <c r="BG232" s="46"/>
      <c r="BH232" s="46"/>
      <c r="BI232" s="46"/>
      <c r="BJ232" s="46"/>
      <c r="BK232" s="46"/>
      <c r="BL232" s="46"/>
      <c r="BM232" s="46"/>
      <c r="BN232" s="46"/>
      <c r="BO232" s="46"/>
      <c r="BP232" s="46"/>
      <c r="BQ232" s="46"/>
      <c r="BR232" s="46"/>
      <c r="BS232" s="46"/>
      <c r="BT232" s="46"/>
      <c r="BU232" s="46"/>
      <c r="BV232" s="46"/>
      <c r="BW232" s="46"/>
      <c r="BX232" s="46"/>
      <c r="BY232" s="46"/>
      <c r="BZ232" s="46"/>
      <c r="CA232" s="46"/>
      <c r="CB232" s="46"/>
      <c r="CC232" s="46"/>
      <c r="CD232" s="46"/>
      <c r="CE232" s="46"/>
      <c r="CF232" s="46"/>
      <c r="CG232" s="46"/>
      <c r="CH232" s="46"/>
      <c r="CI232" s="46"/>
      <c r="CJ232" s="46"/>
      <c r="CK232" s="46"/>
      <c r="CL232" s="46"/>
      <c r="CM232" s="46"/>
      <c r="CN232" s="46"/>
      <c r="CO232" s="46"/>
      <c r="CP232" s="46"/>
      <c r="CQ232" s="46"/>
      <c r="CR232" s="46"/>
      <c r="CS232" s="46"/>
      <c r="CT232" s="46"/>
      <c r="CU232" s="46"/>
      <c r="CV232" s="46"/>
      <c r="CW232" s="46"/>
      <c r="CX232" s="46"/>
      <c r="CY232" s="46"/>
      <c r="CZ232" s="46"/>
      <c r="DA232" s="46"/>
      <c r="DB232" s="46"/>
      <c r="DC232" s="46"/>
      <c r="DD232" s="46"/>
      <c r="DE232" s="46"/>
      <c r="DF232" s="46"/>
      <c r="DG232" s="46"/>
      <c r="DH232" s="46"/>
      <c r="DI232" s="46"/>
      <c r="DJ232" s="46"/>
      <c r="DK232" s="46"/>
      <c r="DL232" s="46"/>
      <c r="DM232" s="46"/>
      <c r="DN232" s="46"/>
      <c r="DO232" s="46"/>
      <c r="DP232" s="46"/>
      <c r="DQ232" s="46"/>
    </row>
    <row r="233" spans="1:121" s="52" customFormat="1" ht="15.75" customHeight="1">
      <c r="A233" s="16">
        <v>232</v>
      </c>
      <c r="B233" s="16" t="s">
        <v>2321</v>
      </c>
      <c r="C233" s="105" t="s">
        <v>2322</v>
      </c>
      <c r="D233" s="103" t="s">
        <v>2323</v>
      </c>
      <c r="E233" s="103" t="s">
        <v>59</v>
      </c>
      <c r="F233" s="43" t="s">
        <v>2324</v>
      </c>
      <c r="G233" s="103" t="s">
        <v>42</v>
      </c>
      <c r="H233" s="111" t="s">
        <v>2325</v>
      </c>
      <c r="I233" s="111" t="s">
        <v>2326</v>
      </c>
      <c r="J233" s="111" t="s">
        <v>2327</v>
      </c>
      <c r="K233" s="111" t="s">
        <v>1028</v>
      </c>
      <c r="L233" s="111" t="s">
        <v>42</v>
      </c>
      <c r="M233" s="111" t="s">
        <v>2328</v>
      </c>
      <c r="N233" s="111"/>
      <c r="O233" s="111" t="s">
        <v>1441</v>
      </c>
      <c r="P233" s="111" t="s">
        <v>42</v>
      </c>
      <c r="Q233" s="111" t="s">
        <v>42</v>
      </c>
      <c r="R233" s="111">
        <v>4</v>
      </c>
      <c r="S233" s="111" t="s">
        <v>42</v>
      </c>
      <c r="T233" s="111" t="s">
        <v>2329</v>
      </c>
      <c r="U233" s="111" t="s">
        <v>283</v>
      </c>
      <c r="V233" s="111" t="s">
        <v>42</v>
      </c>
      <c r="W233" s="111" t="s">
        <v>42</v>
      </c>
      <c r="X233" s="111" t="s">
        <v>42</v>
      </c>
      <c r="Y233" s="111" t="s">
        <v>42</v>
      </c>
      <c r="Z233" s="111" t="s">
        <v>42</v>
      </c>
      <c r="AA233" s="111" t="s">
        <v>42</v>
      </c>
      <c r="AB233" s="111" t="s">
        <v>42</v>
      </c>
      <c r="AC233" s="111"/>
      <c r="AD233" s="111" t="s">
        <v>2330</v>
      </c>
      <c r="AE233" s="98"/>
      <c r="AF233" s="46"/>
      <c r="AG233" s="46"/>
      <c r="AH233" s="46"/>
      <c r="AI233" s="46"/>
      <c r="AJ233" s="46"/>
      <c r="AK233" s="46"/>
      <c r="AL233" s="46"/>
      <c r="AM233" s="46"/>
      <c r="AN233" s="46"/>
      <c r="AO233" s="46"/>
      <c r="AP233" s="46"/>
      <c r="AQ233" s="46"/>
      <c r="AR233" s="46"/>
      <c r="AS233" s="46"/>
      <c r="AT233" s="46"/>
      <c r="AU233" s="46"/>
      <c r="AV233" s="46"/>
      <c r="AW233" s="46"/>
      <c r="AX233" s="46"/>
      <c r="AY233" s="46"/>
      <c r="AZ233" s="46"/>
      <c r="BA233" s="46"/>
      <c r="BB233" s="46"/>
      <c r="BC233" s="46"/>
      <c r="BD233" s="46"/>
      <c r="BE233" s="46"/>
      <c r="BF233" s="46"/>
      <c r="BG233" s="46"/>
      <c r="BH233" s="46"/>
      <c r="BI233" s="46"/>
      <c r="BJ233" s="46"/>
      <c r="BK233" s="46"/>
      <c r="BL233" s="46"/>
      <c r="BM233" s="46"/>
      <c r="BN233" s="46"/>
      <c r="BO233" s="46"/>
      <c r="BP233" s="46"/>
      <c r="BQ233" s="46"/>
      <c r="BR233" s="46"/>
      <c r="BS233" s="46"/>
      <c r="BT233" s="46"/>
      <c r="BU233" s="46"/>
      <c r="BV233" s="46"/>
      <c r="BW233" s="46"/>
      <c r="BX233" s="46"/>
      <c r="BY233" s="46"/>
      <c r="BZ233" s="46"/>
      <c r="CA233" s="46"/>
      <c r="CB233" s="46"/>
      <c r="CC233" s="46"/>
      <c r="CD233" s="46"/>
      <c r="CE233" s="46"/>
      <c r="CF233" s="46"/>
      <c r="CG233" s="46"/>
      <c r="CH233" s="46"/>
      <c r="CI233" s="46"/>
      <c r="CJ233" s="46"/>
      <c r="CK233" s="46"/>
      <c r="CL233" s="46"/>
      <c r="CM233" s="46"/>
      <c r="CN233" s="46"/>
      <c r="CO233" s="46"/>
      <c r="CP233" s="46"/>
      <c r="CQ233" s="46"/>
      <c r="CR233" s="46"/>
      <c r="CS233" s="46"/>
      <c r="CT233" s="46"/>
      <c r="CU233" s="46"/>
      <c r="CV233" s="46"/>
      <c r="CW233" s="46"/>
      <c r="CX233" s="46"/>
      <c r="CY233" s="46"/>
      <c r="CZ233" s="46"/>
      <c r="DA233" s="46"/>
      <c r="DB233" s="46"/>
      <c r="DC233" s="46"/>
      <c r="DD233" s="46"/>
      <c r="DE233" s="46"/>
      <c r="DF233" s="46"/>
      <c r="DG233" s="46"/>
      <c r="DH233" s="46"/>
      <c r="DI233" s="46"/>
      <c r="DJ233" s="46"/>
      <c r="DK233" s="46"/>
      <c r="DL233" s="46"/>
      <c r="DM233" s="46"/>
      <c r="DN233" s="46"/>
      <c r="DO233" s="46"/>
      <c r="DP233" s="46"/>
      <c r="DQ233" s="46"/>
    </row>
    <row r="234" spans="1:121" s="52" customFormat="1" ht="15.75" customHeight="1">
      <c r="A234" s="16">
        <v>233</v>
      </c>
      <c r="B234" s="16" t="s">
        <v>2331</v>
      </c>
      <c r="C234" s="105" t="s">
        <v>2332</v>
      </c>
      <c r="D234" s="103" t="s">
        <v>2333</v>
      </c>
      <c r="E234" s="103" t="s">
        <v>145</v>
      </c>
      <c r="F234" s="43" t="s">
        <v>2334</v>
      </c>
      <c r="G234" s="103" t="s">
        <v>42</v>
      </c>
      <c r="H234" s="111" t="s">
        <v>2335</v>
      </c>
      <c r="I234" s="111"/>
      <c r="J234" s="111" t="s">
        <v>2327</v>
      </c>
      <c r="K234" s="111" t="s">
        <v>1028</v>
      </c>
      <c r="L234" s="111" t="s">
        <v>2336</v>
      </c>
      <c r="M234" s="111" t="s">
        <v>2337</v>
      </c>
      <c r="N234" s="111"/>
      <c r="O234" s="111" t="s">
        <v>2232</v>
      </c>
      <c r="P234" s="111" t="s">
        <v>42</v>
      </c>
      <c r="Q234" s="111" t="s">
        <v>2338</v>
      </c>
      <c r="R234" s="111">
        <v>1</v>
      </c>
      <c r="S234" s="111" t="s">
        <v>42</v>
      </c>
      <c r="T234" s="111" t="s">
        <v>306</v>
      </c>
      <c r="U234" s="111" t="s">
        <v>283</v>
      </c>
      <c r="V234" s="111" t="s">
        <v>42</v>
      </c>
      <c r="W234" s="111" t="s">
        <v>42</v>
      </c>
      <c r="X234" s="111" t="s">
        <v>42</v>
      </c>
      <c r="Y234" s="111" t="s">
        <v>42</v>
      </c>
      <c r="Z234" s="111" t="s">
        <v>42</v>
      </c>
      <c r="AA234" s="111" t="s">
        <v>42</v>
      </c>
      <c r="AB234" s="111" t="s">
        <v>42</v>
      </c>
      <c r="AC234" s="111"/>
      <c r="AD234" s="111"/>
      <c r="AE234" s="98"/>
      <c r="AF234" s="46"/>
      <c r="AG234" s="46"/>
      <c r="AH234" s="46"/>
      <c r="AI234" s="46"/>
      <c r="AJ234" s="46"/>
      <c r="AK234" s="46"/>
      <c r="AL234" s="46"/>
      <c r="AM234" s="46"/>
      <c r="AN234" s="46"/>
      <c r="AO234" s="46"/>
      <c r="AP234" s="46"/>
      <c r="AQ234" s="46"/>
      <c r="AR234" s="46"/>
      <c r="AS234" s="46"/>
      <c r="AT234" s="46"/>
      <c r="AU234" s="46"/>
      <c r="AV234" s="46"/>
      <c r="AW234" s="46"/>
      <c r="AX234" s="46"/>
      <c r="AY234" s="46"/>
      <c r="AZ234" s="46"/>
      <c r="BA234" s="46"/>
      <c r="BB234" s="46"/>
      <c r="BC234" s="46"/>
      <c r="BD234" s="46"/>
      <c r="BE234" s="46"/>
      <c r="BF234" s="46"/>
      <c r="BG234" s="46"/>
      <c r="BH234" s="46"/>
      <c r="BI234" s="46"/>
      <c r="BJ234" s="46"/>
      <c r="BK234" s="46"/>
      <c r="BL234" s="46"/>
      <c r="BM234" s="46"/>
      <c r="BN234" s="46"/>
      <c r="BO234" s="46"/>
      <c r="BP234" s="46"/>
      <c r="BQ234" s="46"/>
      <c r="BR234" s="46"/>
      <c r="BS234" s="46"/>
      <c r="BT234" s="46"/>
      <c r="BU234" s="46"/>
      <c r="BV234" s="46"/>
      <c r="BW234" s="46"/>
      <c r="BX234" s="46"/>
      <c r="BY234" s="46"/>
      <c r="BZ234" s="46"/>
      <c r="CA234" s="46"/>
      <c r="CB234" s="46"/>
      <c r="CC234" s="46"/>
      <c r="CD234" s="46"/>
      <c r="CE234" s="46"/>
      <c r="CF234" s="46"/>
      <c r="CG234" s="46"/>
      <c r="CH234" s="46"/>
      <c r="CI234" s="46"/>
      <c r="CJ234" s="46"/>
      <c r="CK234" s="46"/>
      <c r="CL234" s="46"/>
      <c r="CM234" s="46"/>
      <c r="CN234" s="46"/>
      <c r="CO234" s="46"/>
      <c r="CP234" s="46"/>
      <c r="CQ234" s="46"/>
      <c r="CR234" s="46"/>
      <c r="CS234" s="46"/>
      <c r="CT234" s="46"/>
      <c r="CU234" s="46"/>
      <c r="CV234" s="46"/>
      <c r="CW234" s="46"/>
      <c r="CX234" s="46"/>
      <c r="CY234" s="46"/>
      <c r="CZ234" s="46"/>
      <c r="DA234" s="46"/>
      <c r="DB234" s="46"/>
      <c r="DC234" s="46"/>
      <c r="DD234" s="46"/>
      <c r="DE234" s="46"/>
      <c r="DF234" s="46"/>
      <c r="DG234" s="46"/>
      <c r="DH234" s="46"/>
      <c r="DI234" s="46"/>
      <c r="DJ234" s="46"/>
      <c r="DK234" s="46"/>
      <c r="DL234" s="46"/>
      <c r="DM234" s="46"/>
      <c r="DN234" s="46"/>
      <c r="DO234" s="46"/>
      <c r="DP234" s="46"/>
      <c r="DQ234" s="46"/>
    </row>
    <row r="235" spans="1:121" s="52" customFormat="1" ht="15.75" customHeight="1">
      <c r="A235" s="16">
        <v>234</v>
      </c>
      <c r="B235" s="16" t="s">
        <v>2339</v>
      </c>
      <c r="C235" s="105" t="s">
        <v>2340</v>
      </c>
      <c r="D235" s="103" t="s">
        <v>42</v>
      </c>
      <c r="E235" s="103" t="s">
        <v>42</v>
      </c>
      <c r="F235" s="103" t="s">
        <v>2341</v>
      </c>
      <c r="G235" s="103" t="s">
        <v>818</v>
      </c>
      <c r="H235" s="111" t="s">
        <v>2342</v>
      </c>
      <c r="I235" s="111" t="s">
        <v>2343</v>
      </c>
      <c r="J235" s="111" t="s">
        <v>42</v>
      </c>
      <c r="K235" s="111" t="s">
        <v>2344</v>
      </c>
      <c r="L235" s="111" t="s">
        <v>42</v>
      </c>
      <c r="M235" s="111" t="s">
        <v>42</v>
      </c>
      <c r="N235" s="111" t="s">
        <v>42</v>
      </c>
      <c r="O235" s="111" t="s">
        <v>42</v>
      </c>
      <c r="P235" s="111" t="s">
        <v>42</v>
      </c>
      <c r="Q235" s="111" t="s">
        <v>42</v>
      </c>
      <c r="R235" s="111" t="s">
        <v>42</v>
      </c>
      <c r="S235" s="111" t="s">
        <v>42</v>
      </c>
      <c r="T235" s="111" t="s">
        <v>42</v>
      </c>
      <c r="U235" s="111" t="s">
        <v>42</v>
      </c>
      <c r="V235" s="111" t="s">
        <v>42</v>
      </c>
      <c r="W235" s="111" t="s">
        <v>42</v>
      </c>
      <c r="X235" s="111" t="s">
        <v>42</v>
      </c>
      <c r="Y235" s="111" t="s">
        <v>42</v>
      </c>
      <c r="Z235" s="111" t="s">
        <v>42</v>
      </c>
      <c r="AA235" s="111" t="s">
        <v>42</v>
      </c>
      <c r="AB235" s="111" t="s">
        <v>42</v>
      </c>
      <c r="AC235" s="111" t="s">
        <v>42</v>
      </c>
      <c r="AD235" s="111" t="s">
        <v>2345</v>
      </c>
      <c r="AE235" s="98"/>
      <c r="AF235" s="46"/>
      <c r="AG235" s="46"/>
      <c r="AH235" s="46"/>
      <c r="AI235" s="46"/>
      <c r="AJ235" s="46"/>
      <c r="AK235" s="46"/>
      <c r="AL235" s="46"/>
      <c r="AM235" s="46"/>
      <c r="AN235" s="46"/>
      <c r="AO235" s="46"/>
      <c r="AP235" s="46"/>
      <c r="AQ235" s="46"/>
      <c r="AR235" s="46"/>
      <c r="AS235" s="46"/>
      <c r="AT235" s="46"/>
      <c r="AU235" s="46"/>
      <c r="AV235" s="46"/>
      <c r="AW235" s="46"/>
      <c r="AX235" s="46"/>
      <c r="AY235" s="46"/>
      <c r="AZ235" s="46"/>
      <c r="BA235" s="46"/>
      <c r="BB235" s="46"/>
      <c r="BC235" s="46"/>
      <c r="BD235" s="46"/>
      <c r="BE235" s="46"/>
      <c r="BF235" s="46"/>
      <c r="BG235" s="46"/>
      <c r="BH235" s="46"/>
      <c r="BI235" s="46"/>
      <c r="BJ235" s="46"/>
      <c r="BK235" s="46"/>
      <c r="BL235" s="46"/>
      <c r="BM235" s="46"/>
      <c r="BN235" s="46"/>
      <c r="BO235" s="46"/>
      <c r="BP235" s="46"/>
      <c r="BQ235" s="46"/>
      <c r="BR235" s="46"/>
      <c r="BS235" s="46"/>
      <c r="BT235" s="46"/>
      <c r="BU235" s="46"/>
      <c r="BV235" s="46"/>
      <c r="BW235" s="46"/>
      <c r="BX235" s="46"/>
      <c r="BY235" s="46"/>
      <c r="BZ235" s="46"/>
      <c r="CA235" s="46"/>
      <c r="CB235" s="46"/>
      <c r="CC235" s="46"/>
      <c r="CD235" s="46"/>
      <c r="CE235" s="46"/>
      <c r="CF235" s="46"/>
      <c r="CG235" s="46"/>
      <c r="CH235" s="46"/>
      <c r="CI235" s="46"/>
      <c r="CJ235" s="46"/>
      <c r="CK235" s="46"/>
      <c r="CL235" s="46"/>
      <c r="CM235" s="46"/>
      <c r="CN235" s="46"/>
      <c r="CO235" s="46"/>
      <c r="CP235" s="46"/>
      <c r="CQ235" s="46"/>
      <c r="CR235" s="46"/>
      <c r="CS235" s="46"/>
      <c r="CT235" s="46"/>
      <c r="CU235" s="46"/>
      <c r="CV235" s="46"/>
      <c r="CW235" s="46"/>
      <c r="CX235" s="46"/>
      <c r="CY235" s="46"/>
      <c r="CZ235" s="46"/>
      <c r="DA235" s="46"/>
      <c r="DB235" s="46"/>
      <c r="DC235" s="46"/>
      <c r="DD235" s="46"/>
      <c r="DE235" s="46"/>
      <c r="DF235" s="46"/>
      <c r="DG235" s="46"/>
      <c r="DH235" s="46"/>
      <c r="DI235" s="46"/>
      <c r="DJ235" s="46"/>
      <c r="DK235" s="46"/>
      <c r="DL235" s="46"/>
      <c r="DM235" s="46"/>
      <c r="DN235" s="46"/>
      <c r="DO235" s="46"/>
      <c r="DP235" s="46"/>
      <c r="DQ235" s="46"/>
    </row>
    <row r="236" spans="1:121" s="52" customFormat="1" ht="15.75" customHeight="1">
      <c r="A236" s="16">
        <v>235</v>
      </c>
      <c r="B236" s="16" t="s">
        <v>2346</v>
      </c>
      <c r="C236" s="105" t="s">
        <v>5</v>
      </c>
      <c r="D236" s="103" t="s">
        <v>2347</v>
      </c>
      <c r="E236" s="103" t="s">
        <v>42</v>
      </c>
      <c r="F236" s="103" t="s">
        <v>2348</v>
      </c>
      <c r="G236" s="103" t="s">
        <v>42</v>
      </c>
      <c r="H236" s="111" t="s">
        <v>2349</v>
      </c>
      <c r="I236" s="111" t="s">
        <v>2350</v>
      </c>
      <c r="J236" s="111" t="s">
        <v>2351</v>
      </c>
      <c r="K236" s="111" t="s">
        <v>2344</v>
      </c>
      <c r="L236" s="111" t="s">
        <v>42</v>
      </c>
      <c r="M236" s="111" t="s">
        <v>2352</v>
      </c>
      <c r="N236" s="111" t="s">
        <v>2353</v>
      </c>
      <c r="O236" s="111" t="s">
        <v>175</v>
      </c>
      <c r="P236" s="20" t="s">
        <v>2354</v>
      </c>
      <c r="Q236" s="20" t="s">
        <v>2355</v>
      </c>
      <c r="R236" s="111">
        <v>1</v>
      </c>
      <c r="S236" s="111"/>
      <c r="T236" s="111" t="s">
        <v>306</v>
      </c>
      <c r="U236" s="20" t="s">
        <v>2356</v>
      </c>
      <c r="V236" s="111" t="s">
        <v>42</v>
      </c>
      <c r="W236" s="111" t="s">
        <v>44</v>
      </c>
      <c r="X236" s="111" t="s">
        <v>42</v>
      </c>
      <c r="Y236" s="111" t="s">
        <v>42</v>
      </c>
      <c r="Z236" s="111" t="s">
        <v>2357</v>
      </c>
      <c r="AA236" s="111" t="s">
        <v>42</v>
      </c>
      <c r="AB236" s="111" t="s">
        <v>42</v>
      </c>
      <c r="AC236" s="111"/>
      <c r="AD236" s="111"/>
      <c r="AE236" s="98"/>
      <c r="AF236" s="46"/>
      <c r="AG236" s="46"/>
      <c r="AH236" s="46"/>
      <c r="AI236" s="46"/>
      <c r="AJ236" s="46"/>
      <c r="AK236" s="46"/>
      <c r="AL236" s="46"/>
      <c r="AM236" s="46"/>
      <c r="AN236" s="46"/>
      <c r="AO236" s="46"/>
      <c r="AP236" s="46"/>
      <c r="AQ236" s="46"/>
      <c r="AR236" s="46"/>
      <c r="AS236" s="46"/>
      <c r="AT236" s="46"/>
      <c r="AU236" s="46"/>
      <c r="AV236" s="46"/>
      <c r="AW236" s="46"/>
      <c r="AX236" s="46"/>
      <c r="AY236" s="46"/>
      <c r="AZ236" s="46"/>
      <c r="BA236" s="46"/>
      <c r="BB236" s="46"/>
      <c r="BC236" s="46"/>
      <c r="BD236" s="46"/>
      <c r="BE236" s="46"/>
      <c r="BF236" s="46"/>
      <c r="BG236" s="46"/>
      <c r="BH236" s="46"/>
      <c r="BI236" s="46"/>
      <c r="BJ236" s="46"/>
      <c r="BK236" s="46"/>
      <c r="BL236" s="46"/>
      <c r="BM236" s="46"/>
      <c r="BN236" s="46"/>
      <c r="BO236" s="46"/>
      <c r="BP236" s="46"/>
      <c r="BQ236" s="46"/>
      <c r="BR236" s="46"/>
      <c r="BS236" s="46"/>
      <c r="BT236" s="46"/>
      <c r="BU236" s="46"/>
      <c r="BV236" s="46"/>
      <c r="BW236" s="46"/>
      <c r="BX236" s="46"/>
      <c r="BY236" s="46"/>
      <c r="BZ236" s="46"/>
      <c r="CA236" s="46"/>
      <c r="CB236" s="46"/>
      <c r="CC236" s="46"/>
      <c r="CD236" s="46"/>
      <c r="CE236" s="46"/>
      <c r="CF236" s="46"/>
      <c r="CG236" s="46"/>
      <c r="CH236" s="46"/>
      <c r="CI236" s="46"/>
      <c r="CJ236" s="46"/>
      <c r="CK236" s="46"/>
      <c r="CL236" s="46"/>
      <c r="CM236" s="46"/>
      <c r="CN236" s="46"/>
      <c r="CO236" s="46"/>
      <c r="CP236" s="46"/>
      <c r="CQ236" s="46"/>
      <c r="CR236" s="46"/>
      <c r="CS236" s="46"/>
      <c r="CT236" s="46"/>
      <c r="CU236" s="46"/>
      <c r="CV236" s="46"/>
      <c r="CW236" s="46"/>
      <c r="CX236" s="46"/>
      <c r="CY236" s="46"/>
      <c r="CZ236" s="46"/>
      <c r="DA236" s="46"/>
      <c r="DB236" s="46"/>
      <c r="DC236" s="46"/>
      <c r="DD236" s="46"/>
      <c r="DE236" s="46"/>
      <c r="DF236" s="46"/>
      <c r="DG236" s="46"/>
      <c r="DH236" s="46"/>
      <c r="DI236" s="46"/>
      <c r="DJ236" s="46"/>
      <c r="DK236" s="46"/>
      <c r="DL236" s="46"/>
      <c r="DM236" s="46"/>
      <c r="DN236" s="46"/>
      <c r="DO236" s="46"/>
      <c r="DP236" s="46"/>
      <c r="DQ236" s="46"/>
    </row>
    <row r="237" spans="1:121" s="52" customFormat="1" ht="15.75" customHeight="1">
      <c r="A237" s="16">
        <v>236</v>
      </c>
      <c r="B237" s="17">
        <v>43322</v>
      </c>
      <c r="C237" s="105" t="s">
        <v>2314</v>
      </c>
      <c r="D237" s="103" t="s">
        <v>2358</v>
      </c>
      <c r="E237" s="103" t="s">
        <v>145</v>
      </c>
      <c r="F237" s="43" t="s">
        <v>2359</v>
      </c>
      <c r="G237" s="103" t="s">
        <v>818</v>
      </c>
      <c r="H237" s="111" t="s">
        <v>2360</v>
      </c>
      <c r="I237" s="111" t="s">
        <v>2361</v>
      </c>
      <c r="J237" s="111" t="s">
        <v>2362</v>
      </c>
      <c r="K237" s="111" t="s">
        <v>2344</v>
      </c>
      <c r="L237" s="111" t="s">
        <v>2363</v>
      </c>
      <c r="M237" s="111" t="s">
        <v>2364</v>
      </c>
      <c r="N237" s="111" t="s">
        <v>2365</v>
      </c>
      <c r="O237" s="111" t="s">
        <v>134</v>
      </c>
      <c r="P237" s="111" t="s">
        <v>42</v>
      </c>
      <c r="Q237" s="111" t="s">
        <v>42</v>
      </c>
      <c r="R237" s="111">
        <v>2</v>
      </c>
      <c r="S237" s="111" t="s">
        <v>2366</v>
      </c>
      <c r="T237" s="111" t="s">
        <v>342</v>
      </c>
      <c r="U237" s="111" t="s">
        <v>955</v>
      </c>
      <c r="V237" s="111" t="s">
        <v>2367</v>
      </c>
      <c r="W237" s="111" t="s">
        <v>42</v>
      </c>
      <c r="X237" s="111" t="s">
        <v>42</v>
      </c>
      <c r="Y237" s="111" t="s">
        <v>42</v>
      </c>
      <c r="Z237" s="111" t="s">
        <v>2368</v>
      </c>
      <c r="AA237" s="111" t="s">
        <v>2369</v>
      </c>
      <c r="AB237" s="111" t="s">
        <v>42</v>
      </c>
      <c r="AC237" s="111"/>
      <c r="AD237" s="111"/>
      <c r="AE237" s="98"/>
      <c r="AF237" s="46"/>
      <c r="AG237" s="46"/>
      <c r="AH237" s="46"/>
      <c r="AI237" s="46"/>
      <c r="AJ237" s="46"/>
      <c r="AK237" s="46"/>
      <c r="AL237" s="46"/>
      <c r="AM237" s="46"/>
      <c r="AN237" s="46"/>
      <c r="AO237" s="46"/>
      <c r="AP237" s="46"/>
      <c r="AQ237" s="46"/>
      <c r="AR237" s="46"/>
      <c r="AS237" s="46"/>
      <c r="AT237" s="46"/>
      <c r="AU237" s="46"/>
      <c r="AV237" s="46"/>
      <c r="AW237" s="46"/>
      <c r="AX237" s="46"/>
      <c r="AY237" s="46"/>
      <c r="AZ237" s="46"/>
      <c r="BA237" s="46"/>
      <c r="BB237" s="46"/>
      <c r="BC237" s="46"/>
      <c r="BD237" s="46"/>
      <c r="BE237" s="46"/>
      <c r="BF237" s="46"/>
      <c r="BG237" s="46"/>
      <c r="BH237" s="46"/>
      <c r="BI237" s="46"/>
      <c r="BJ237" s="46"/>
      <c r="BK237" s="46"/>
      <c r="BL237" s="46"/>
      <c r="BM237" s="46"/>
      <c r="BN237" s="46"/>
      <c r="BO237" s="46"/>
      <c r="BP237" s="46"/>
      <c r="BQ237" s="46"/>
      <c r="BR237" s="46"/>
      <c r="BS237" s="46"/>
      <c r="BT237" s="46"/>
      <c r="BU237" s="46"/>
      <c r="BV237" s="46"/>
      <c r="BW237" s="46"/>
      <c r="BX237" s="46"/>
      <c r="BY237" s="46"/>
      <c r="BZ237" s="46"/>
      <c r="CA237" s="46"/>
      <c r="CB237" s="46"/>
      <c r="CC237" s="46"/>
      <c r="CD237" s="46"/>
      <c r="CE237" s="46"/>
      <c r="CF237" s="46"/>
      <c r="CG237" s="46"/>
      <c r="CH237" s="46"/>
      <c r="CI237" s="46"/>
      <c r="CJ237" s="46"/>
      <c r="CK237" s="46"/>
      <c r="CL237" s="46"/>
      <c r="CM237" s="46"/>
      <c r="CN237" s="46"/>
      <c r="CO237" s="46"/>
      <c r="CP237" s="46"/>
      <c r="CQ237" s="46"/>
      <c r="CR237" s="46"/>
      <c r="CS237" s="46"/>
      <c r="CT237" s="46"/>
      <c r="CU237" s="46"/>
      <c r="CV237" s="46"/>
      <c r="CW237" s="46"/>
      <c r="CX237" s="46"/>
      <c r="CY237" s="46"/>
      <c r="CZ237" s="46"/>
      <c r="DA237" s="46"/>
      <c r="DB237" s="46"/>
      <c r="DC237" s="46"/>
      <c r="DD237" s="46"/>
      <c r="DE237" s="46"/>
      <c r="DF237" s="46"/>
      <c r="DG237" s="46"/>
      <c r="DH237" s="46"/>
      <c r="DI237" s="46"/>
      <c r="DJ237" s="46"/>
      <c r="DK237" s="46"/>
      <c r="DL237" s="46"/>
      <c r="DM237" s="46"/>
      <c r="DN237" s="46"/>
      <c r="DO237" s="46"/>
      <c r="DP237" s="46"/>
      <c r="DQ237" s="46"/>
    </row>
    <row r="238" spans="1:121" s="52" customFormat="1" ht="15.75" customHeight="1">
      <c r="A238" s="16">
        <v>237</v>
      </c>
      <c r="B238" s="16" t="s">
        <v>2370</v>
      </c>
      <c r="C238" s="15" t="s">
        <v>2371</v>
      </c>
      <c r="D238" s="16" t="s">
        <v>2372</v>
      </c>
      <c r="E238" s="16" t="s">
        <v>59</v>
      </c>
      <c r="F238" s="103" t="s">
        <v>2373</v>
      </c>
      <c r="G238" s="16" t="s">
        <v>1318</v>
      </c>
      <c r="H238" s="20" t="s">
        <v>2374</v>
      </c>
      <c r="I238" s="20" t="s">
        <v>2375</v>
      </c>
      <c r="J238" s="20" t="s">
        <v>2376</v>
      </c>
      <c r="K238" s="20" t="s">
        <v>2344</v>
      </c>
      <c r="L238" s="111" t="s">
        <v>2377</v>
      </c>
      <c r="M238" s="20" t="s">
        <v>2378</v>
      </c>
      <c r="N238" s="20" t="s">
        <v>42</v>
      </c>
      <c r="O238" s="111" t="s">
        <v>334</v>
      </c>
      <c r="P238" s="111"/>
      <c r="Q238" s="20" t="s">
        <v>2380</v>
      </c>
      <c r="R238" s="111">
        <v>23</v>
      </c>
      <c r="S238" s="20" t="s">
        <v>2381</v>
      </c>
      <c r="T238" s="20" t="s">
        <v>42</v>
      </c>
      <c r="U238" s="20" t="s">
        <v>2382</v>
      </c>
      <c r="V238" s="20" t="s">
        <v>42</v>
      </c>
      <c r="W238" s="20" t="s">
        <v>151</v>
      </c>
      <c r="X238" s="20" t="s">
        <v>2383</v>
      </c>
      <c r="Y238" s="20" t="s">
        <v>42</v>
      </c>
      <c r="Z238" s="20" t="s">
        <v>42</v>
      </c>
      <c r="AA238" s="20" t="s">
        <v>2384</v>
      </c>
      <c r="AB238" s="20" t="s">
        <v>42</v>
      </c>
      <c r="AC238" s="111"/>
      <c r="AD238" s="111"/>
      <c r="AE238" s="98"/>
      <c r="AF238" s="46"/>
      <c r="AG238" s="46"/>
      <c r="AH238" s="46"/>
      <c r="AI238" s="46"/>
      <c r="AJ238" s="46"/>
      <c r="AK238" s="46"/>
      <c r="AL238" s="46"/>
      <c r="AM238" s="46"/>
      <c r="AN238" s="46"/>
      <c r="AO238" s="46"/>
      <c r="AP238" s="46"/>
      <c r="AQ238" s="46"/>
      <c r="AR238" s="46"/>
      <c r="AS238" s="46"/>
      <c r="AT238" s="46"/>
      <c r="AU238" s="46"/>
      <c r="AV238" s="46"/>
      <c r="AW238" s="46"/>
      <c r="AX238" s="46"/>
      <c r="AY238" s="46"/>
      <c r="AZ238" s="46"/>
      <c r="BA238" s="46"/>
      <c r="BB238" s="46"/>
      <c r="BC238" s="46"/>
      <c r="BD238" s="46"/>
      <c r="BE238" s="46"/>
      <c r="BF238" s="46"/>
      <c r="BG238" s="46"/>
      <c r="BH238" s="46"/>
      <c r="BI238" s="46"/>
      <c r="BJ238" s="46"/>
      <c r="BK238" s="46"/>
      <c r="BL238" s="46"/>
      <c r="BM238" s="46"/>
      <c r="BN238" s="46"/>
      <c r="BO238" s="46"/>
      <c r="BP238" s="46"/>
      <c r="BQ238" s="46"/>
      <c r="BR238" s="46"/>
      <c r="BS238" s="46"/>
      <c r="BT238" s="46"/>
      <c r="BU238" s="46"/>
      <c r="BV238" s="46"/>
      <c r="BW238" s="46"/>
      <c r="BX238" s="46"/>
      <c r="BY238" s="46"/>
      <c r="BZ238" s="46"/>
      <c r="CA238" s="46"/>
      <c r="CB238" s="46"/>
      <c r="CC238" s="46"/>
      <c r="CD238" s="46"/>
      <c r="CE238" s="46"/>
      <c r="CF238" s="46"/>
      <c r="CG238" s="46"/>
      <c r="CH238" s="46"/>
      <c r="CI238" s="46"/>
      <c r="CJ238" s="46"/>
      <c r="CK238" s="46"/>
      <c r="CL238" s="46"/>
      <c r="CM238" s="46"/>
      <c r="CN238" s="46"/>
      <c r="CO238" s="46"/>
      <c r="CP238" s="46"/>
      <c r="CQ238" s="46"/>
      <c r="CR238" s="46"/>
      <c r="CS238" s="46"/>
      <c r="CT238" s="46"/>
      <c r="CU238" s="46"/>
      <c r="CV238" s="46"/>
      <c r="CW238" s="46"/>
      <c r="CX238" s="46"/>
      <c r="CY238" s="46"/>
      <c r="CZ238" s="46"/>
      <c r="DA238" s="46"/>
      <c r="DB238" s="46"/>
      <c r="DC238" s="46"/>
      <c r="DD238" s="46"/>
      <c r="DE238" s="46"/>
      <c r="DF238" s="46"/>
      <c r="DG238" s="46"/>
      <c r="DH238" s="46"/>
      <c r="DI238" s="46"/>
      <c r="DJ238" s="46"/>
      <c r="DK238" s="46"/>
      <c r="DL238" s="46"/>
      <c r="DM238" s="46"/>
      <c r="DN238" s="46"/>
      <c r="DO238" s="46"/>
      <c r="DP238" s="46"/>
      <c r="DQ238" s="46"/>
    </row>
    <row r="239" spans="1:121" s="53" customFormat="1" ht="15.75" customHeight="1">
      <c r="A239" s="72">
        <v>238</v>
      </c>
      <c r="B239" s="72" t="s">
        <v>2385</v>
      </c>
      <c r="C239" s="198" t="s">
        <v>35</v>
      </c>
      <c r="D239" s="72" t="s">
        <v>144</v>
      </c>
      <c r="E239" s="72" t="s">
        <v>145</v>
      </c>
      <c r="F239" s="74" t="s">
        <v>2386</v>
      </c>
      <c r="G239" s="72" t="s">
        <v>42</v>
      </c>
      <c r="H239" s="110" t="s">
        <v>2387</v>
      </c>
      <c r="I239" s="110" t="s">
        <v>2388</v>
      </c>
      <c r="J239" s="110" t="s">
        <v>42</v>
      </c>
      <c r="K239" s="110" t="s">
        <v>2389</v>
      </c>
      <c r="L239" s="110" t="s">
        <v>42</v>
      </c>
      <c r="M239" s="110" t="s">
        <v>42</v>
      </c>
      <c r="N239" s="110" t="s">
        <v>42</v>
      </c>
      <c r="O239" s="110" t="s">
        <v>42</v>
      </c>
      <c r="P239" s="110" t="s">
        <v>42</v>
      </c>
      <c r="Q239" s="110" t="s">
        <v>42</v>
      </c>
      <c r="R239" s="110" t="s">
        <v>42</v>
      </c>
      <c r="S239" s="110" t="s">
        <v>42</v>
      </c>
      <c r="T239" s="110" t="s">
        <v>42</v>
      </c>
      <c r="U239" s="110" t="s">
        <v>283</v>
      </c>
      <c r="V239" s="110" t="s">
        <v>42</v>
      </c>
      <c r="W239" s="110" t="s">
        <v>42</v>
      </c>
      <c r="X239" s="110" t="s">
        <v>42</v>
      </c>
      <c r="Y239" s="110" t="s">
        <v>42</v>
      </c>
      <c r="Z239" s="110" t="s">
        <v>42</v>
      </c>
      <c r="AA239" s="110" t="s">
        <v>42</v>
      </c>
      <c r="AB239" s="110" t="s">
        <v>42</v>
      </c>
      <c r="AC239" s="110"/>
      <c r="AD239" s="110" t="s">
        <v>2390</v>
      </c>
      <c r="AE239" s="97"/>
      <c r="AF239" s="6"/>
      <c r="AG239" s="6"/>
      <c r="AH239" s="6"/>
      <c r="AI239" s="6"/>
      <c r="AJ239" s="6"/>
      <c r="AK239" s="6"/>
      <c r="AL239" s="6"/>
      <c r="AM239" s="6"/>
      <c r="AN239" s="6"/>
      <c r="AO239" s="6"/>
      <c r="AP239" s="6"/>
      <c r="AQ239" s="6"/>
      <c r="AR239" s="6"/>
      <c r="AS239" s="6"/>
      <c r="AT239" s="6"/>
      <c r="AU239" s="6"/>
      <c r="AV239" s="6"/>
      <c r="AW239" s="6"/>
      <c r="AX239" s="6"/>
      <c r="AY239" s="6"/>
      <c r="AZ239" s="6"/>
      <c r="BA239" s="6"/>
      <c r="BB239" s="6"/>
      <c r="BC239" s="6"/>
      <c r="BD239" s="6"/>
      <c r="BE239" s="6"/>
      <c r="BF239" s="6"/>
      <c r="BG239" s="6"/>
      <c r="BH239" s="6"/>
      <c r="BI239" s="6"/>
      <c r="BJ239" s="6"/>
      <c r="BK239" s="6"/>
      <c r="BL239" s="6"/>
      <c r="BM239" s="6"/>
      <c r="BN239" s="6"/>
      <c r="BO239" s="6"/>
      <c r="BP239" s="6"/>
      <c r="BQ239" s="6"/>
      <c r="BR239" s="6"/>
      <c r="BS239" s="6"/>
      <c r="BT239" s="6"/>
      <c r="BU239" s="6"/>
      <c r="BV239" s="6"/>
      <c r="BW239" s="6"/>
      <c r="BX239" s="6"/>
      <c r="BY239" s="6"/>
      <c r="BZ239" s="6"/>
      <c r="CA239" s="6"/>
      <c r="CB239" s="6"/>
      <c r="CC239" s="6"/>
      <c r="CD239" s="6"/>
      <c r="CE239" s="6"/>
      <c r="CF239" s="6"/>
      <c r="CG239" s="6"/>
      <c r="CH239" s="6"/>
      <c r="CI239" s="6"/>
      <c r="CJ239" s="6"/>
      <c r="CK239" s="6"/>
      <c r="CL239" s="6"/>
      <c r="CM239" s="6"/>
      <c r="CN239" s="6"/>
      <c r="CO239" s="6"/>
      <c r="CP239" s="6"/>
      <c r="CQ239" s="6"/>
      <c r="CR239" s="6"/>
      <c r="CS239" s="6"/>
      <c r="CT239" s="6"/>
      <c r="CU239" s="6"/>
      <c r="CV239" s="6"/>
      <c r="CW239" s="6"/>
      <c r="CX239" s="6"/>
      <c r="CY239" s="6"/>
      <c r="CZ239" s="6"/>
      <c r="DA239" s="6"/>
      <c r="DB239" s="6"/>
      <c r="DC239" s="6"/>
      <c r="DD239" s="6"/>
      <c r="DE239" s="6"/>
      <c r="DF239" s="6"/>
      <c r="DG239" s="6"/>
      <c r="DH239" s="6"/>
      <c r="DI239" s="6"/>
      <c r="DJ239" s="6"/>
      <c r="DK239" s="6"/>
      <c r="DL239" s="6"/>
      <c r="DM239" s="6"/>
      <c r="DN239" s="6"/>
      <c r="DO239" s="6"/>
      <c r="DP239" s="6"/>
      <c r="DQ239" s="6"/>
    </row>
    <row r="240" spans="1:121" s="53" customFormat="1" ht="15.75" customHeight="1">
      <c r="A240" s="16">
        <v>239</v>
      </c>
      <c r="B240" s="17">
        <v>43202</v>
      </c>
      <c r="C240" s="15" t="s">
        <v>2391</v>
      </c>
      <c r="D240" s="16"/>
      <c r="E240" s="16"/>
      <c r="F240" s="16" t="s">
        <v>2392</v>
      </c>
      <c r="G240" s="16" t="s">
        <v>1135</v>
      </c>
      <c r="H240" s="20" t="s">
        <v>2393</v>
      </c>
      <c r="I240" s="20" t="s">
        <v>2394</v>
      </c>
      <c r="J240" s="20" t="s">
        <v>2395</v>
      </c>
      <c r="K240" s="20" t="s">
        <v>2389</v>
      </c>
      <c r="L240" s="20" t="s">
        <v>2396</v>
      </c>
      <c r="M240" s="20" t="s">
        <v>2397</v>
      </c>
      <c r="N240" s="20" t="s">
        <v>2398</v>
      </c>
      <c r="O240" s="20" t="s">
        <v>55</v>
      </c>
      <c r="P240" s="20"/>
      <c r="Q240" s="20" t="s">
        <v>2400</v>
      </c>
      <c r="R240" s="20">
        <v>1</v>
      </c>
      <c r="S240" s="20" t="s">
        <v>2401</v>
      </c>
      <c r="T240" s="20" t="s">
        <v>306</v>
      </c>
      <c r="U240" s="20" t="s">
        <v>283</v>
      </c>
      <c r="V240" s="20" t="s">
        <v>42</v>
      </c>
      <c r="W240" s="20" t="s">
        <v>42</v>
      </c>
      <c r="X240" s="20" t="s">
        <v>42</v>
      </c>
      <c r="Y240" s="20" t="s">
        <v>42</v>
      </c>
      <c r="Z240" s="20" t="s">
        <v>42</v>
      </c>
      <c r="AA240" s="20" t="s">
        <v>42</v>
      </c>
      <c r="AB240" s="20" t="s">
        <v>42</v>
      </c>
      <c r="AC240" s="20"/>
      <c r="AD240" s="20"/>
      <c r="AE240" s="97"/>
      <c r="AF240" s="6"/>
      <c r="AG240" s="6"/>
      <c r="AH240" s="6"/>
      <c r="AI240" s="6"/>
      <c r="AJ240" s="6"/>
      <c r="AK240" s="6"/>
      <c r="AL240" s="6"/>
      <c r="AM240" s="6"/>
      <c r="AN240" s="6"/>
      <c r="AO240" s="6"/>
      <c r="AP240" s="6"/>
      <c r="AQ240" s="6"/>
      <c r="AR240" s="6"/>
      <c r="AS240" s="6"/>
      <c r="AT240" s="6"/>
      <c r="AU240" s="6"/>
      <c r="AV240" s="6"/>
      <c r="AW240" s="6"/>
      <c r="AX240" s="6"/>
      <c r="AY240" s="6"/>
      <c r="AZ240" s="6"/>
      <c r="BA240" s="6"/>
      <c r="BB240" s="6"/>
      <c r="BC240" s="6"/>
      <c r="BD240" s="6"/>
      <c r="BE240" s="6"/>
      <c r="BF240" s="6"/>
      <c r="BG240" s="6"/>
      <c r="BH240" s="6"/>
      <c r="BI240" s="6"/>
      <c r="BJ240" s="6"/>
      <c r="BK240" s="6"/>
      <c r="BL240" s="6"/>
      <c r="BM240" s="6"/>
      <c r="BN240" s="6"/>
      <c r="BO240" s="6"/>
      <c r="BP240" s="6"/>
      <c r="BQ240" s="6"/>
      <c r="BR240" s="6"/>
      <c r="BS240" s="6"/>
      <c r="BT240" s="6"/>
      <c r="BU240" s="6"/>
      <c r="BV240" s="6"/>
      <c r="BW240" s="6"/>
      <c r="BX240" s="6"/>
      <c r="BY240" s="6"/>
      <c r="BZ240" s="6"/>
      <c r="CA240" s="6"/>
      <c r="CB240" s="6"/>
      <c r="CC240" s="6"/>
      <c r="CD240" s="6"/>
      <c r="CE240" s="6"/>
      <c r="CF240" s="6"/>
      <c r="CG240" s="6"/>
      <c r="CH240" s="6"/>
      <c r="CI240" s="6"/>
      <c r="CJ240" s="6"/>
      <c r="CK240" s="6"/>
      <c r="CL240" s="6"/>
      <c r="CM240" s="6"/>
      <c r="CN240" s="6"/>
      <c r="CO240" s="6"/>
      <c r="CP240" s="6"/>
      <c r="CQ240" s="6"/>
      <c r="CR240" s="6"/>
      <c r="CS240" s="6"/>
      <c r="CT240" s="6"/>
      <c r="CU240" s="6"/>
      <c r="CV240" s="6"/>
      <c r="CW240" s="6"/>
      <c r="CX240" s="6"/>
      <c r="CY240" s="6"/>
      <c r="CZ240" s="6"/>
      <c r="DA240" s="6"/>
      <c r="DB240" s="6"/>
      <c r="DC240" s="6"/>
      <c r="DD240" s="6"/>
      <c r="DE240" s="6"/>
      <c r="DF240" s="6"/>
      <c r="DG240" s="6"/>
      <c r="DH240" s="6"/>
      <c r="DI240" s="6"/>
      <c r="DJ240" s="6"/>
      <c r="DK240" s="6"/>
      <c r="DL240" s="6"/>
      <c r="DM240" s="6"/>
      <c r="DN240" s="6"/>
      <c r="DO240" s="6"/>
      <c r="DP240" s="6"/>
      <c r="DQ240" s="6"/>
    </row>
    <row r="241" spans="1:121" s="53" customFormat="1" ht="15.75" customHeight="1">
      <c r="A241" s="16">
        <v>240</v>
      </c>
      <c r="B241" s="16" t="s">
        <v>2402</v>
      </c>
      <c r="C241" s="15" t="s">
        <v>2403</v>
      </c>
      <c r="D241" s="16"/>
      <c r="E241" s="16"/>
      <c r="F241" s="16" t="s">
        <v>2404</v>
      </c>
      <c r="G241" s="16"/>
      <c r="H241" s="20" t="s">
        <v>2405</v>
      </c>
      <c r="I241" s="20" t="s">
        <v>2406</v>
      </c>
      <c r="J241" s="20" t="s">
        <v>2407</v>
      </c>
      <c r="K241" s="20" t="s">
        <v>2389</v>
      </c>
      <c r="L241" s="20" t="s">
        <v>2408</v>
      </c>
      <c r="M241" s="20" t="s">
        <v>2409</v>
      </c>
      <c r="N241" s="20"/>
      <c r="O241" s="20" t="s">
        <v>2232</v>
      </c>
      <c r="P241" s="20"/>
      <c r="Q241" s="20" t="s">
        <v>42</v>
      </c>
      <c r="R241" s="20">
        <v>6</v>
      </c>
      <c r="S241" s="20" t="s">
        <v>42</v>
      </c>
      <c r="T241" s="20" t="s">
        <v>519</v>
      </c>
      <c r="U241" s="20" t="s">
        <v>283</v>
      </c>
      <c r="V241" s="20" t="s">
        <v>42</v>
      </c>
      <c r="W241" s="20" t="s">
        <v>42</v>
      </c>
      <c r="X241" s="20" t="s">
        <v>42</v>
      </c>
      <c r="Y241" s="20" t="s">
        <v>42</v>
      </c>
      <c r="Z241" s="20" t="s">
        <v>42</v>
      </c>
      <c r="AA241" s="20" t="s">
        <v>42</v>
      </c>
      <c r="AB241" s="20" t="s">
        <v>42</v>
      </c>
      <c r="AC241" s="20"/>
      <c r="AD241" s="20"/>
      <c r="AE241" s="97"/>
      <c r="AF241" s="6"/>
      <c r="AG241" s="6"/>
      <c r="AH241" s="6"/>
      <c r="AI241" s="6"/>
      <c r="AJ241" s="6"/>
      <c r="AK241" s="6"/>
      <c r="AL241" s="6"/>
      <c r="AM241" s="6"/>
      <c r="AN241" s="6"/>
      <c r="AO241" s="6"/>
      <c r="AP241" s="6"/>
      <c r="AQ241" s="6"/>
      <c r="AR241" s="6"/>
      <c r="AS241" s="6"/>
      <c r="AT241" s="6"/>
      <c r="AU241" s="6"/>
      <c r="AV241" s="6"/>
      <c r="AW241" s="6"/>
      <c r="AX241" s="6"/>
      <c r="AY241" s="6"/>
      <c r="AZ241" s="6"/>
      <c r="BA241" s="6"/>
      <c r="BB241" s="6"/>
      <c r="BC241" s="6"/>
      <c r="BD241" s="6"/>
      <c r="BE241" s="6"/>
      <c r="BF241" s="6"/>
      <c r="BG241" s="6"/>
      <c r="BH241" s="6"/>
      <c r="BI241" s="6"/>
      <c r="BJ241" s="6"/>
      <c r="BK241" s="6"/>
      <c r="BL241" s="6"/>
      <c r="BM241" s="6"/>
      <c r="BN241" s="6"/>
      <c r="BO241" s="6"/>
      <c r="BP241" s="6"/>
      <c r="BQ241" s="6"/>
      <c r="BR241" s="6"/>
      <c r="BS241" s="6"/>
      <c r="BT241" s="6"/>
      <c r="BU241" s="6"/>
      <c r="BV241" s="6"/>
      <c r="BW241" s="6"/>
      <c r="BX241" s="6"/>
      <c r="BY241" s="6"/>
      <c r="BZ241" s="6"/>
      <c r="CA241" s="6"/>
      <c r="CB241" s="6"/>
      <c r="CC241" s="6"/>
      <c r="CD241" s="6"/>
      <c r="CE241" s="6"/>
      <c r="CF241" s="6"/>
      <c r="CG241" s="6"/>
      <c r="CH241" s="6"/>
      <c r="CI241" s="6"/>
      <c r="CJ241" s="6"/>
      <c r="CK241" s="6"/>
      <c r="CL241" s="6"/>
      <c r="CM241" s="6"/>
      <c r="CN241" s="6"/>
      <c r="CO241" s="6"/>
      <c r="CP241" s="6"/>
      <c r="CQ241" s="6"/>
      <c r="CR241" s="6"/>
      <c r="CS241" s="6"/>
      <c r="CT241" s="6"/>
      <c r="CU241" s="6"/>
      <c r="CV241" s="6"/>
      <c r="CW241" s="6"/>
      <c r="CX241" s="6"/>
      <c r="CY241" s="6"/>
      <c r="CZ241" s="6"/>
      <c r="DA241" s="6"/>
      <c r="DB241" s="6"/>
      <c r="DC241" s="6"/>
      <c r="DD241" s="6"/>
      <c r="DE241" s="6"/>
      <c r="DF241" s="6"/>
      <c r="DG241" s="6"/>
      <c r="DH241" s="6"/>
      <c r="DI241" s="6"/>
      <c r="DJ241" s="6"/>
      <c r="DK241" s="6"/>
      <c r="DL241" s="6"/>
      <c r="DM241" s="6"/>
      <c r="DN241" s="6"/>
      <c r="DO241" s="6"/>
      <c r="DP241" s="6"/>
      <c r="DQ241" s="6"/>
    </row>
    <row r="242" spans="1:121" s="53" customFormat="1" ht="15.75" customHeight="1">
      <c r="A242" s="16">
        <v>241</v>
      </c>
      <c r="B242" s="16" t="s">
        <v>2411</v>
      </c>
      <c r="C242" s="15" t="s">
        <v>2322</v>
      </c>
      <c r="D242" s="16" t="s">
        <v>2412</v>
      </c>
      <c r="E242" s="16" t="s">
        <v>145</v>
      </c>
      <c r="F242" s="16" t="s">
        <v>2413</v>
      </c>
      <c r="G242" s="16" t="s">
        <v>42</v>
      </c>
      <c r="H242" s="20" t="s">
        <v>2414</v>
      </c>
      <c r="I242" s="20" t="s">
        <v>2415</v>
      </c>
      <c r="J242" s="20" t="s">
        <v>2407</v>
      </c>
      <c r="K242" s="20" t="s">
        <v>2389</v>
      </c>
      <c r="L242" s="20" t="s">
        <v>2416</v>
      </c>
      <c r="M242" s="20" t="s">
        <v>2417</v>
      </c>
      <c r="N242" s="20" t="s">
        <v>2418</v>
      </c>
      <c r="O242" s="20" t="s">
        <v>334</v>
      </c>
      <c r="P242" s="20"/>
      <c r="Q242" s="20" t="s">
        <v>1032</v>
      </c>
      <c r="R242" s="20">
        <v>1</v>
      </c>
      <c r="S242" s="20" t="s">
        <v>42</v>
      </c>
      <c r="T242" s="20" t="s">
        <v>519</v>
      </c>
      <c r="U242" s="20" t="s">
        <v>2420</v>
      </c>
      <c r="V242" s="20" t="s">
        <v>42</v>
      </c>
      <c r="W242" s="20" t="s">
        <v>42</v>
      </c>
      <c r="X242" s="20" t="s">
        <v>42</v>
      </c>
      <c r="Y242" s="20" t="s">
        <v>42</v>
      </c>
      <c r="Z242" s="20" t="s">
        <v>42</v>
      </c>
      <c r="AA242" s="20" t="s">
        <v>42</v>
      </c>
      <c r="AB242" s="20" t="s">
        <v>42</v>
      </c>
      <c r="AC242" s="20"/>
      <c r="AD242" s="20"/>
      <c r="AE242" s="97"/>
      <c r="AF242" s="6"/>
      <c r="AG242" s="6"/>
      <c r="AH242" s="6"/>
      <c r="AI242" s="6"/>
      <c r="AJ242" s="6"/>
      <c r="AK242" s="6"/>
      <c r="AL242" s="6"/>
      <c r="AM242" s="6"/>
      <c r="AN242" s="6"/>
      <c r="AO242" s="6"/>
      <c r="AP242" s="6"/>
      <c r="AQ242" s="6"/>
      <c r="AR242" s="6"/>
      <c r="AS242" s="6"/>
      <c r="AT242" s="6"/>
      <c r="AU242" s="6"/>
      <c r="AV242" s="6"/>
      <c r="AW242" s="6"/>
      <c r="AX242" s="6"/>
      <c r="AY242" s="6"/>
      <c r="AZ242" s="6"/>
      <c r="BA242" s="6"/>
      <c r="BB242" s="6"/>
      <c r="BC242" s="6"/>
      <c r="BD242" s="6"/>
      <c r="BE242" s="6"/>
      <c r="BF242" s="6"/>
      <c r="BG242" s="6"/>
      <c r="BH242" s="6"/>
      <c r="BI242" s="6"/>
      <c r="BJ242" s="6"/>
      <c r="BK242" s="6"/>
      <c r="BL242" s="6"/>
      <c r="BM242" s="6"/>
      <c r="BN242" s="6"/>
      <c r="BO242" s="6"/>
      <c r="BP242" s="6"/>
      <c r="BQ242" s="6"/>
      <c r="BR242" s="6"/>
      <c r="BS242" s="6"/>
      <c r="BT242" s="6"/>
      <c r="BU242" s="6"/>
      <c r="BV242" s="6"/>
      <c r="BW242" s="6"/>
      <c r="BX242" s="6"/>
      <c r="BY242" s="6"/>
      <c r="BZ242" s="6"/>
      <c r="CA242" s="6"/>
      <c r="CB242" s="6"/>
      <c r="CC242" s="6"/>
      <c r="CD242" s="6"/>
      <c r="CE242" s="6"/>
      <c r="CF242" s="6"/>
      <c r="CG242" s="6"/>
      <c r="CH242" s="6"/>
      <c r="CI242" s="6"/>
      <c r="CJ242" s="6"/>
      <c r="CK242" s="6"/>
      <c r="CL242" s="6"/>
      <c r="CM242" s="6"/>
      <c r="CN242" s="6"/>
      <c r="CO242" s="6"/>
      <c r="CP242" s="6"/>
      <c r="CQ242" s="6"/>
      <c r="CR242" s="6"/>
      <c r="CS242" s="6"/>
      <c r="CT242" s="6"/>
      <c r="CU242" s="6"/>
      <c r="CV242" s="6"/>
      <c r="CW242" s="6"/>
      <c r="CX242" s="6"/>
      <c r="CY242" s="6"/>
      <c r="CZ242" s="6"/>
      <c r="DA242" s="6"/>
      <c r="DB242" s="6"/>
      <c r="DC242" s="6"/>
      <c r="DD242" s="6"/>
      <c r="DE242" s="6"/>
      <c r="DF242" s="6"/>
      <c r="DG242" s="6"/>
      <c r="DH242" s="6"/>
      <c r="DI242" s="6"/>
      <c r="DJ242" s="6"/>
      <c r="DK242" s="6"/>
      <c r="DL242" s="6"/>
      <c r="DM242" s="6"/>
      <c r="DN242" s="6"/>
      <c r="DO242" s="6"/>
      <c r="DP242" s="6"/>
      <c r="DQ242" s="6"/>
    </row>
    <row r="243" spans="1:121" s="53" customFormat="1" ht="15.75" customHeight="1">
      <c r="A243" s="16">
        <v>242</v>
      </c>
      <c r="B243" s="16" t="s">
        <v>2421</v>
      </c>
      <c r="C243" s="15" t="s">
        <v>2422</v>
      </c>
      <c r="D243" s="16" t="s">
        <v>2423</v>
      </c>
      <c r="E243" s="16" t="s">
        <v>145</v>
      </c>
      <c r="F243" s="16" t="s">
        <v>2424</v>
      </c>
      <c r="G243" s="16" t="s">
        <v>818</v>
      </c>
      <c r="H243" s="20" t="s">
        <v>2425</v>
      </c>
      <c r="I243" s="20" t="s">
        <v>2426</v>
      </c>
      <c r="J243" s="20" t="s">
        <v>42</v>
      </c>
      <c r="K243" s="20" t="s">
        <v>2389</v>
      </c>
      <c r="L243" s="20" t="s">
        <v>2427</v>
      </c>
      <c r="M243" s="20" t="s">
        <v>2428</v>
      </c>
      <c r="N243" s="20" t="s">
        <v>2429</v>
      </c>
      <c r="O243" s="20" t="s">
        <v>55</v>
      </c>
      <c r="P243" s="20"/>
      <c r="Q243" s="20" t="s">
        <v>2430</v>
      </c>
      <c r="R243" s="20">
        <v>1</v>
      </c>
      <c r="S243" s="20" t="s">
        <v>42</v>
      </c>
      <c r="T243" s="20" t="s">
        <v>306</v>
      </c>
      <c r="U243" s="20" t="s">
        <v>2431</v>
      </c>
      <c r="V243" s="20" t="s">
        <v>42</v>
      </c>
      <c r="W243" s="20" t="s">
        <v>42</v>
      </c>
      <c r="X243" s="20" t="s">
        <v>42</v>
      </c>
      <c r="Y243" s="20" t="s">
        <v>42</v>
      </c>
      <c r="Z243" s="20" t="s">
        <v>42</v>
      </c>
      <c r="AA243" s="20" t="s">
        <v>42</v>
      </c>
      <c r="AB243" s="20" t="s">
        <v>42</v>
      </c>
      <c r="AC243" s="20"/>
      <c r="AD243" s="20"/>
      <c r="AE243" s="97"/>
      <c r="AF243" s="6"/>
      <c r="AG243" s="6"/>
      <c r="AH243" s="6"/>
      <c r="AI243" s="6"/>
      <c r="AJ243" s="6"/>
      <c r="AK243" s="6"/>
      <c r="AL243" s="6"/>
      <c r="AM243" s="6"/>
      <c r="AN243" s="6"/>
      <c r="AO243" s="6"/>
      <c r="AP243" s="6"/>
      <c r="AQ243" s="6"/>
      <c r="AR243" s="6"/>
      <c r="AS243" s="6"/>
      <c r="AT243" s="6"/>
      <c r="AU243" s="6"/>
      <c r="AV243" s="6"/>
      <c r="AW243" s="6"/>
      <c r="AX243" s="6"/>
      <c r="AY243" s="6"/>
      <c r="AZ243" s="6"/>
      <c r="BA243" s="6"/>
      <c r="BB243" s="6"/>
      <c r="BC243" s="6"/>
      <c r="BD243" s="6"/>
      <c r="BE243" s="6"/>
      <c r="BF243" s="6"/>
      <c r="BG243" s="6"/>
      <c r="BH243" s="6"/>
      <c r="BI243" s="6"/>
      <c r="BJ243" s="6"/>
      <c r="BK243" s="6"/>
      <c r="BL243" s="6"/>
      <c r="BM243" s="6"/>
      <c r="BN243" s="6"/>
      <c r="BO243" s="6"/>
      <c r="BP243" s="6"/>
      <c r="BQ243" s="6"/>
      <c r="BR243" s="6"/>
      <c r="BS243" s="6"/>
      <c r="BT243" s="6"/>
      <c r="BU243" s="6"/>
      <c r="BV243" s="6"/>
      <c r="BW243" s="6"/>
      <c r="BX243" s="6"/>
      <c r="BY243" s="6"/>
      <c r="BZ243" s="6"/>
      <c r="CA243" s="6"/>
      <c r="CB243" s="6"/>
      <c r="CC243" s="6"/>
      <c r="CD243" s="6"/>
      <c r="CE243" s="6"/>
      <c r="CF243" s="6"/>
      <c r="CG243" s="6"/>
      <c r="CH243" s="6"/>
      <c r="CI243" s="6"/>
      <c r="CJ243" s="6"/>
      <c r="CK243" s="6"/>
      <c r="CL243" s="6"/>
      <c r="CM243" s="6"/>
      <c r="CN243" s="6"/>
      <c r="CO243" s="6"/>
      <c r="CP243" s="6"/>
      <c r="CQ243" s="6"/>
      <c r="CR243" s="6"/>
      <c r="CS243" s="6"/>
      <c r="CT243" s="6"/>
      <c r="CU243" s="6"/>
      <c r="CV243" s="6"/>
      <c r="CW243" s="6"/>
      <c r="CX243" s="6"/>
      <c r="CY243" s="6"/>
      <c r="CZ243" s="6"/>
      <c r="DA243" s="6"/>
      <c r="DB243" s="6"/>
      <c r="DC243" s="6"/>
      <c r="DD243" s="6"/>
      <c r="DE243" s="6"/>
      <c r="DF243" s="6"/>
      <c r="DG243" s="6"/>
      <c r="DH243" s="6"/>
      <c r="DI243" s="6"/>
      <c r="DJ243" s="6"/>
      <c r="DK243" s="6"/>
      <c r="DL243" s="6"/>
      <c r="DM243" s="6"/>
      <c r="DN243" s="6"/>
      <c r="DO243" s="6"/>
      <c r="DP243" s="6"/>
      <c r="DQ243" s="6"/>
    </row>
    <row r="244" spans="1:121" s="53" customFormat="1" ht="15.75" customHeight="1">
      <c r="A244" s="16">
        <v>243</v>
      </c>
      <c r="B244" s="17" t="s">
        <v>2432</v>
      </c>
      <c r="C244" s="15" t="s">
        <v>2433</v>
      </c>
      <c r="D244" s="16"/>
      <c r="E244" s="16"/>
      <c r="F244" s="16" t="s">
        <v>2434</v>
      </c>
      <c r="G244" s="16" t="s">
        <v>42</v>
      </c>
      <c r="H244" s="20" t="s">
        <v>2435</v>
      </c>
      <c r="I244" s="20" t="s">
        <v>42</v>
      </c>
      <c r="J244" s="20" t="s">
        <v>2407</v>
      </c>
      <c r="K244" s="20" t="s">
        <v>2389</v>
      </c>
      <c r="L244" s="20" t="s">
        <v>42</v>
      </c>
      <c r="M244" s="20" t="s">
        <v>2436</v>
      </c>
      <c r="N244" s="20"/>
      <c r="O244" s="20" t="s">
        <v>2232</v>
      </c>
      <c r="P244" s="20"/>
      <c r="Q244" s="20" t="s">
        <v>2438</v>
      </c>
      <c r="R244" s="20">
        <v>1</v>
      </c>
      <c r="S244" s="20" t="s">
        <v>42</v>
      </c>
      <c r="T244" s="20" t="s">
        <v>306</v>
      </c>
      <c r="U244" s="20" t="s">
        <v>2439</v>
      </c>
      <c r="V244" s="20" t="s">
        <v>42</v>
      </c>
      <c r="W244" s="20" t="s">
        <v>42</v>
      </c>
      <c r="X244" s="20" t="s">
        <v>42</v>
      </c>
      <c r="Y244" s="20" t="s">
        <v>42</v>
      </c>
      <c r="Z244" s="20" t="s">
        <v>42</v>
      </c>
      <c r="AA244" s="20" t="s">
        <v>42</v>
      </c>
      <c r="AB244" s="20" t="s">
        <v>42</v>
      </c>
      <c r="AC244" s="20"/>
      <c r="AD244" s="20"/>
      <c r="AE244" s="97"/>
      <c r="AF244" s="6"/>
      <c r="AG244" s="6"/>
      <c r="AH244" s="6"/>
      <c r="AI244" s="6"/>
      <c r="AJ244" s="6"/>
      <c r="AK244" s="6"/>
      <c r="AL244" s="6"/>
      <c r="AM244" s="6"/>
      <c r="AN244" s="6"/>
      <c r="AO244" s="6"/>
      <c r="AP244" s="6"/>
      <c r="AQ244" s="6"/>
      <c r="AR244" s="6"/>
      <c r="AS244" s="6"/>
      <c r="AT244" s="6"/>
      <c r="AU244" s="6"/>
      <c r="AV244" s="6"/>
      <c r="AW244" s="6"/>
      <c r="AX244" s="6"/>
      <c r="AY244" s="6"/>
      <c r="AZ244" s="6"/>
      <c r="BA244" s="6"/>
      <c r="BB244" s="6"/>
      <c r="BC244" s="6"/>
      <c r="BD244" s="6"/>
      <c r="BE244" s="6"/>
      <c r="BF244" s="6"/>
      <c r="BG244" s="6"/>
      <c r="BH244" s="6"/>
      <c r="BI244" s="6"/>
      <c r="BJ244" s="6"/>
      <c r="BK244" s="6"/>
      <c r="BL244" s="6"/>
      <c r="BM244" s="6"/>
      <c r="BN244" s="6"/>
      <c r="BO244" s="6"/>
      <c r="BP244" s="6"/>
      <c r="BQ244" s="6"/>
      <c r="BR244" s="6"/>
      <c r="BS244" s="6"/>
      <c r="BT244" s="6"/>
      <c r="BU244" s="6"/>
      <c r="BV244" s="6"/>
      <c r="BW244" s="6"/>
      <c r="BX244" s="6"/>
      <c r="BY244" s="6"/>
      <c r="BZ244" s="6"/>
      <c r="CA244" s="6"/>
      <c r="CB244" s="6"/>
      <c r="CC244" s="6"/>
      <c r="CD244" s="6"/>
      <c r="CE244" s="6"/>
      <c r="CF244" s="6"/>
      <c r="CG244" s="6"/>
      <c r="CH244" s="6"/>
      <c r="CI244" s="6"/>
      <c r="CJ244" s="6"/>
      <c r="CK244" s="6"/>
      <c r="CL244" s="6"/>
      <c r="CM244" s="6"/>
      <c r="CN244" s="6"/>
      <c r="CO244" s="6"/>
      <c r="CP244" s="6"/>
      <c r="CQ244" s="6"/>
      <c r="CR244" s="6"/>
      <c r="CS244" s="6"/>
      <c r="CT244" s="6"/>
      <c r="CU244" s="6"/>
      <c r="CV244" s="6"/>
      <c r="CW244" s="6"/>
      <c r="CX244" s="6"/>
      <c r="CY244" s="6"/>
      <c r="CZ244" s="6"/>
      <c r="DA244" s="6"/>
      <c r="DB244" s="6"/>
      <c r="DC244" s="6"/>
      <c r="DD244" s="6"/>
      <c r="DE244" s="6"/>
      <c r="DF244" s="6"/>
      <c r="DG244" s="6"/>
      <c r="DH244" s="6"/>
      <c r="DI244" s="6"/>
      <c r="DJ244" s="6"/>
      <c r="DK244" s="6"/>
      <c r="DL244" s="6"/>
      <c r="DM244" s="6"/>
      <c r="DN244" s="6"/>
      <c r="DO244" s="6"/>
      <c r="DP244" s="6"/>
      <c r="DQ244" s="6"/>
    </row>
    <row r="245" spans="1:121" s="53" customFormat="1" ht="15.75" customHeight="1">
      <c r="A245" s="16">
        <v>244</v>
      </c>
      <c r="B245" s="17">
        <v>43442</v>
      </c>
      <c r="C245" s="15" t="s">
        <v>2440</v>
      </c>
      <c r="D245" s="16"/>
      <c r="E245" s="16"/>
      <c r="F245" s="18" t="s">
        <v>2441</v>
      </c>
      <c r="G245" s="16" t="s">
        <v>42</v>
      </c>
      <c r="H245" s="20" t="s">
        <v>2442</v>
      </c>
      <c r="I245" s="20" t="s">
        <v>42</v>
      </c>
      <c r="J245" s="20" t="s">
        <v>2407</v>
      </c>
      <c r="K245" s="20" t="s">
        <v>2389</v>
      </c>
      <c r="L245" s="20" t="s">
        <v>2443</v>
      </c>
      <c r="M245" s="20" t="s">
        <v>2444</v>
      </c>
      <c r="N245" s="20"/>
      <c r="O245" s="20" t="s">
        <v>2232</v>
      </c>
      <c r="P245" s="20"/>
      <c r="Q245" s="20" t="s">
        <v>2445</v>
      </c>
      <c r="R245" s="20">
        <v>12</v>
      </c>
      <c r="S245" s="20" t="s">
        <v>42</v>
      </c>
      <c r="T245" s="20" t="s">
        <v>519</v>
      </c>
      <c r="U245" s="20" t="s">
        <v>2446</v>
      </c>
      <c r="V245" s="20" t="s">
        <v>42</v>
      </c>
      <c r="W245" s="20" t="s">
        <v>42</v>
      </c>
      <c r="X245" s="20" t="s">
        <v>42</v>
      </c>
      <c r="Y245" s="20" t="s">
        <v>42</v>
      </c>
      <c r="Z245" s="20" t="s">
        <v>42</v>
      </c>
      <c r="AA245" s="20" t="s">
        <v>42</v>
      </c>
      <c r="AB245" s="20" t="s">
        <v>42</v>
      </c>
      <c r="AC245" s="20"/>
      <c r="AD245" s="20"/>
      <c r="AE245" s="97"/>
      <c r="AF245" s="6"/>
      <c r="AG245" s="6"/>
      <c r="AH245" s="6"/>
      <c r="AI245" s="6"/>
      <c r="AJ245" s="6"/>
      <c r="AK245" s="6"/>
      <c r="AL245" s="6"/>
      <c r="AM245" s="6"/>
      <c r="AN245" s="6"/>
      <c r="AO245" s="6"/>
      <c r="AP245" s="6"/>
      <c r="AQ245" s="6"/>
      <c r="AR245" s="6"/>
      <c r="AS245" s="6"/>
      <c r="AT245" s="6"/>
      <c r="AU245" s="6"/>
      <c r="AV245" s="6"/>
      <c r="AW245" s="6"/>
      <c r="AX245" s="6"/>
      <c r="AY245" s="6"/>
      <c r="AZ245" s="6"/>
      <c r="BA245" s="6"/>
      <c r="BB245" s="6"/>
      <c r="BC245" s="6"/>
      <c r="BD245" s="6"/>
      <c r="BE245" s="6"/>
      <c r="BF245" s="6"/>
      <c r="BG245" s="6"/>
      <c r="BH245" s="6"/>
      <c r="BI245" s="6"/>
      <c r="BJ245" s="6"/>
      <c r="BK245" s="6"/>
      <c r="BL245" s="6"/>
      <c r="BM245" s="6"/>
      <c r="BN245" s="6"/>
      <c r="BO245" s="6"/>
      <c r="BP245" s="6"/>
      <c r="BQ245" s="6"/>
      <c r="BR245" s="6"/>
      <c r="BS245" s="6"/>
      <c r="BT245" s="6"/>
      <c r="BU245" s="6"/>
      <c r="BV245" s="6"/>
      <c r="BW245" s="6"/>
      <c r="BX245" s="6"/>
      <c r="BY245" s="6"/>
      <c r="BZ245" s="6"/>
      <c r="CA245" s="6"/>
      <c r="CB245" s="6"/>
      <c r="CC245" s="6"/>
      <c r="CD245" s="6"/>
      <c r="CE245" s="6"/>
      <c r="CF245" s="6"/>
      <c r="CG245" s="6"/>
      <c r="CH245" s="6"/>
      <c r="CI245" s="6"/>
      <c r="CJ245" s="6"/>
      <c r="CK245" s="6"/>
      <c r="CL245" s="6"/>
      <c r="CM245" s="6"/>
      <c r="CN245" s="6"/>
      <c r="CO245" s="6"/>
      <c r="CP245" s="6"/>
      <c r="CQ245" s="6"/>
      <c r="CR245" s="6"/>
      <c r="CS245" s="6"/>
      <c r="CT245" s="6"/>
      <c r="CU245" s="6"/>
      <c r="CV245" s="6"/>
      <c r="CW245" s="6"/>
      <c r="CX245" s="6"/>
      <c r="CY245" s="6"/>
      <c r="CZ245" s="6"/>
      <c r="DA245" s="6"/>
      <c r="DB245" s="6"/>
      <c r="DC245" s="6"/>
      <c r="DD245" s="6"/>
      <c r="DE245" s="6"/>
      <c r="DF245" s="6"/>
      <c r="DG245" s="6"/>
      <c r="DH245" s="6"/>
      <c r="DI245" s="6"/>
      <c r="DJ245" s="6"/>
      <c r="DK245" s="6"/>
      <c r="DL245" s="6"/>
      <c r="DM245" s="6"/>
      <c r="DN245" s="6"/>
      <c r="DO245" s="6"/>
      <c r="DP245" s="6"/>
      <c r="DQ245" s="6"/>
    </row>
    <row r="246" spans="1:121" s="53" customFormat="1" ht="15.75" customHeight="1">
      <c r="A246" s="16">
        <v>245</v>
      </c>
      <c r="B246" s="17">
        <v>43923</v>
      </c>
      <c r="C246" s="15" t="s">
        <v>2447</v>
      </c>
      <c r="D246" s="16" t="s">
        <v>2448</v>
      </c>
      <c r="E246" s="16" t="s">
        <v>145</v>
      </c>
      <c r="F246" s="16" t="s">
        <v>2449</v>
      </c>
      <c r="G246" s="16"/>
      <c r="H246" s="20"/>
      <c r="I246" s="20" t="s">
        <v>42</v>
      </c>
      <c r="J246" s="20" t="s">
        <v>1030</v>
      </c>
      <c r="K246" s="20" t="s">
        <v>1030</v>
      </c>
      <c r="L246" s="20" t="s">
        <v>42</v>
      </c>
      <c r="M246" s="20" t="s">
        <v>2450</v>
      </c>
      <c r="N246" s="20" t="s">
        <v>42</v>
      </c>
      <c r="O246" s="20" t="s">
        <v>2232</v>
      </c>
      <c r="P246" s="20" t="s">
        <v>2452</v>
      </c>
      <c r="Q246" s="20" t="s">
        <v>42</v>
      </c>
      <c r="R246" s="20">
        <v>2</v>
      </c>
      <c r="S246" s="20" t="s">
        <v>42</v>
      </c>
      <c r="T246" s="20" t="s">
        <v>195</v>
      </c>
      <c r="U246" s="20" t="s">
        <v>2453</v>
      </c>
      <c r="V246" s="20"/>
      <c r="W246" s="20" t="s">
        <v>42</v>
      </c>
      <c r="X246" s="20" t="s">
        <v>42</v>
      </c>
      <c r="Y246" s="20" t="s">
        <v>42</v>
      </c>
      <c r="Z246" s="20" t="s">
        <v>42</v>
      </c>
      <c r="AA246" s="20" t="s">
        <v>42</v>
      </c>
      <c r="AB246" s="20" t="s">
        <v>42</v>
      </c>
      <c r="AC246" s="20"/>
      <c r="AD246" s="20"/>
      <c r="AE246" s="97"/>
      <c r="AF246" s="6"/>
      <c r="AG246" s="6"/>
      <c r="AH246" s="6"/>
      <c r="AI246" s="6"/>
      <c r="AJ246" s="6"/>
      <c r="AK246" s="6"/>
      <c r="AL246" s="6"/>
      <c r="AM246" s="6"/>
      <c r="AN246" s="6"/>
      <c r="AO246" s="6"/>
      <c r="AP246" s="6"/>
      <c r="AQ246" s="6"/>
      <c r="AR246" s="6"/>
      <c r="AS246" s="6"/>
      <c r="AT246" s="6"/>
      <c r="AU246" s="6"/>
      <c r="AV246" s="6"/>
      <c r="AW246" s="6"/>
      <c r="AX246" s="6"/>
      <c r="AY246" s="6"/>
      <c r="AZ246" s="6"/>
      <c r="BA246" s="6"/>
      <c r="BB246" s="6"/>
      <c r="BC246" s="6"/>
      <c r="BD246" s="6"/>
      <c r="BE246" s="6"/>
      <c r="BF246" s="6"/>
      <c r="BG246" s="6"/>
      <c r="BH246" s="6"/>
      <c r="BI246" s="6"/>
      <c r="BJ246" s="6"/>
      <c r="BK246" s="6"/>
      <c r="BL246" s="6"/>
      <c r="BM246" s="6"/>
      <c r="BN246" s="6"/>
      <c r="BO246" s="6"/>
      <c r="BP246" s="6"/>
      <c r="BQ246" s="6"/>
      <c r="BR246" s="6"/>
      <c r="BS246" s="6"/>
      <c r="BT246" s="6"/>
      <c r="BU246" s="6"/>
      <c r="BV246" s="6"/>
      <c r="BW246" s="6"/>
      <c r="BX246" s="6"/>
      <c r="BY246" s="6"/>
      <c r="BZ246" s="6"/>
      <c r="CA246" s="6"/>
      <c r="CB246" s="6"/>
      <c r="CC246" s="6"/>
      <c r="CD246" s="6"/>
      <c r="CE246" s="6"/>
      <c r="CF246" s="6"/>
      <c r="CG246" s="6"/>
      <c r="CH246" s="6"/>
      <c r="CI246" s="6"/>
      <c r="CJ246" s="6"/>
      <c r="CK246" s="6"/>
      <c r="CL246" s="6"/>
      <c r="CM246" s="6"/>
      <c r="CN246" s="6"/>
      <c r="CO246" s="6"/>
      <c r="CP246" s="6"/>
      <c r="CQ246" s="6"/>
      <c r="CR246" s="6"/>
      <c r="CS246" s="6"/>
      <c r="CT246" s="6"/>
      <c r="CU246" s="6"/>
      <c r="CV246" s="6"/>
      <c r="CW246" s="6"/>
      <c r="CX246" s="6"/>
      <c r="CY246" s="6"/>
      <c r="CZ246" s="6"/>
      <c r="DA246" s="6"/>
      <c r="DB246" s="6"/>
      <c r="DC246" s="6"/>
      <c r="DD246" s="6"/>
      <c r="DE246" s="6"/>
      <c r="DF246" s="6"/>
      <c r="DG246" s="6"/>
      <c r="DH246" s="6"/>
      <c r="DI246" s="6"/>
      <c r="DJ246" s="6"/>
      <c r="DK246" s="6"/>
      <c r="DL246" s="6"/>
      <c r="DM246" s="6"/>
      <c r="DN246" s="6"/>
      <c r="DO246" s="6"/>
      <c r="DP246" s="6"/>
      <c r="DQ246" s="6"/>
    </row>
    <row r="247" spans="1:121" ht="15.75" customHeight="1">
      <c r="A247" s="174"/>
      <c r="B247" s="172"/>
      <c r="C247" s="172"/>
      <c r="D247" s="172"/>
      <c r="E247" s="172"/>
      <c r="F247" s="172"/>
      <c r="G247" s="172"/>
      <c r="H247" s="172"/>
      <c r="I247" s="172"/>
      <c r="J247" s="172"/>
      <c r="K247" s="172"/>
      <c r="L247" s="172"/>
      <c r="M247" s="172"/>
      <c r="N247" s="172"/>
      <c r="O247" s="172"/>
      <c r="P247" s="172"/>
      <c r="Q247" s="427" t="s">
        <v>2699</v>
      </c>
      <c r="R247" s="427"/>
      <c r="S247" s="172"/>
      <c r="T247" s="172"/>
      <c r="U247" s="172"/>
      <c r="V247" s="172"/>
      <c r="W247" s="78"/>
      <c r="X247" s="78"/>
      <c r="Y247" s="78"/>
      <c r="Z247" s="170"/>
      <c r="AA247" s="170"/>
      <c r="AB247" s="170"/>
      <c r="AC247" s="170"/>
      <c r="AD247" s="170"/>
      <c r="AE247" s="98"/>
    </row>
    <row r="248" spans="1:121" ht="15.75" customHeight="1">
      <c r="A248" s="174"/>
      <c r="B248" s="172"/>
      <c r="C248" s="172"/>
      <c r="D248" s="172"/>
      <c r="E248" s="172"/>
      <c r="F248" s="172"/>
      <c r="G248" s="172"/>
      <c r="H248" s="172"/>
      <c r="I248" s="172"/>
      <c r="J248" s="172"/>
      <c r="K248" s="172"/>
      <c r="L248" s="172"/>
      <c r="M248" s="172"/>
      <c r="N248" s="172"/>
      <c r="O248" s="78"/>
      <c r="P248" s="78"/>
      <c r="Q248" s="176" t="s">
        <v>2668</v>
      </c>
      <c r="R248" s="409">
        <f>Ags!R10+BC!R47+BCS!R12+Camp!R11+Chih!R9+Coah!R11+Col!R6+Chis!R8+CDMX!M20+Dgo!Q8+Gto!P13+Gro!Q7+Hgo!R10+Jal!Q9+Mex!Q17+Mich!Q9+Mor!R7+Nay!Q5+NL!R7+Oaxaca!R14+Pue!S13+Qro!Q7+Q_Roo!P11+SLP!R13+Sin!R4+Son!P7+Tab!Q7+Tamps!R8+Tlax!P5+Ver!R16+Yuc!R11+Zac!Q5</f>
        <v>1359</v>
      </c>
      <c r="S248" s="78"/>
      <c r="T248" s="78"/>
      <c r="U248" s="78"/>
      <c r="V248" s="78"/>
      <c r="W248" s="78"/>
      <c r="X248" s="78"/>
      <c r="Y248" s="78"/>
      <c r="Z248" s="170"/>
      <c r="AA248" s="170"/>
      <c r="AB248" s="170"/>
      <c r="AC248" s="170"/>
      <c r="AD248" s="170"/>
      <c r="AE248" s="98"/>
    </row>
    <row r="249" spans="1:121" ht="51" customHeight="1">
      <c r="A249" s="174"/>
      <c r="B249" s="172"/>
      <c r="C249" s="172"/>
      <c r="D249" s="172"/>
      <c r="E249" s="172"/>
      <c r="F249" s="172"/>
      <c r="G249" s="172"/>
      <c r="H249" s="172"/>
      <c r="I249" s="172"/>
      <c r="J249" s="172"/>
      <c r="K249" s="172"/>
      <c r="L249" s="172"/>
      <c r="M249" s="172"/>
      <c r="N249" s="172"/>
      <c r="O249" s="78"/>
      <c r="P249" s="78"/>
      <c r="Q249" s="422" t="s">
        <v>2700</v>
      </c>
      <c r="R249" s="422"/>
      <c r="S249" s="78"/>
      <c r="T249" s="78"/>
      <c r="U249" s="78"/>
      <c r="V249" s="78"/>
      <c r="W249" s="78"/>
      <c r="X249" s="78"/>
      <c r="Y249" s="78"/>
      <c r="Z249" s="170"/>
      <c r="AA249" s="170"/>
      <c r="AB249" s="170"/>
      <c r="AC249" s="170"/>
      <c r="AD249" s="170"/>
      <c r="AE249" s="98"/>
    </row>
    <row r="250" spans="1:121" ht="34.5" customHeight="1">
      <c r="A250" s="174"/>
      <c r="B250" s="172"/>
      <c r="C250" s="172"/>
      <c r="D250" s="172"/>
      <c r="E250" s="172"/>
      <c r="F250" s="172"/>
      <c r="G250" s="172"/>
      <c r="H250" s="172"/>
      <c r="I250" s="172"/>
      <c r="J250" s="172"/>
      <c r="K250" s="172"/>
      <c r="L250" s="172"/>
      <c r="M250" s="172"/>
      <c r="N250" s="172"/>
      <c r="O250" s="78"/>
      <c r="P250" s="78"/>
      <c r="Q250" s="410" t="s">
        <v>2670</v>
      </c>
      <c r="R250" s="15" t="s">
        <v>2698</v>
      </c>
      <c r="S250" s="410" t="s">
        <v>2674</v>
      </c>
      <c r="T250" s="78"/>
      <c r="U250" s="78"/>
      <c r="V250" s="78"/>
      <c r="W250" s="78"/>
      <c r="X250" s="78"/>
      <c r="Y250" s="78"/>
      <c r="Z250" s="170"/>
      <c r="AA250" s="170"/>
      <c r="AB250" s="170"/>
      <c r="AC250" s="170"/>
      <c r="AD250" s="170"/>
      <c r="AE250" s="98"/>
    </row>
    <row r="251" spans="1:121" ht="15.75" customHeight="1">
      <c r="A251" s="174"/>
      <c r="B251" s="172"/>
      <c r="C251" s="172"/>
      <c r="D251" s="172"/>
      <c r="E251" s="172"/>
      <c r="F251" s="172"/>
      <c r="G251" s="172"/>
      <c r="H251" s="172"/>
      <c r="I251" s="172"/>
      <c r="J251" s="172"/>
      <c r="K251" s="172"/>
      <c r="L251" s="172"/>
      <c r="M251" s="172"/>
      <c r="N251" s="172"/>
      <c r="O251" s="78"/>
      <c r="P251" s="78"/>
      <c r="Q251" s="411" t="s">
        <v>2671</v>
      </c>
      <c r="R251" s="176">
        <f>Ags!O11+BC!K48+BCS!N14+Camp!Q13+Chih!P10+Coah!P13+Col!P8+CDMX!K21+Gto!M14+Hgo!O12+Jal!O10+Mex!M18+Mich!P10+Mor!O8+Oaxaca!P16+Pue!O15+Qro!N8+SLP!P14+Son!O8+Tab!O8+Tamps!Q10+Ver!O17+Yuc!O12</f>
        <v>353</v>
      </c>
      <c r="S251" s="217">
        <f>R251/R259</f>
        <v>0.25974981604120678</v>
      </c>
      <c r="T251" s="78"/>
      <c r="U251" s="78"/>
      <c r="V251" s="78"/>
      <c r="W251" s="78"/>
      <c r="X251" s="78"/>
      <c r="Y251" s="78"/>
      <c r="Z251" s="170"/>
      <c r="AA251" s="170"/>
      <c r="AB251" s="170"/>
      <c r="AC251" s="170"/>
      <c r="AD251" s="170"/>
      <c r="AE251" s="98"/>
    </row>
    <row r="252" spans="1:121" ht="15.75" customHeight="1">
      <c r="A252" s="174"/>
      <c r="B252" s="172"/>
      <c r="C252" s="172"/>
      <c r="D252" s="172"/>
      <c r="E252" s="172"/>
      <c r="F252" s="172"/>
      <c r="G252" s="172"/>
      <c r="H252" s="172"/>
      <c r="I252" s="172"/>
      <c r="J252" s="172"/>
      <c r="K252" s="172"/>
      <c r="L252" s="172"/>
      <c r="M252" s="172"/>
      <c r="N252" s="172"/>
      <c r="O252" s="78"/>
      <c r="P252" s="78"/>
      <c r="Q252" s="411" t="s">
        <v>55</v>
      </c>
      <c r="R252" s="176">
        <f>Ags!P11+BC!L48+BCS!O14+Chih!O10+Coah!Q13+Col!Q8+Chis!O9+CDMX!L21+Dgo!P9+Gto!N14+Gro!N8+Hgo!P12+Jal!N10+Mex!O18+Mich!O10+Mor!P8+NL!O8+Oaxaca!O16+Pue!Q15+Qro!O8+Q_Roo!N12+SLP!Q14+Tlax!O6+Ver!P17+Yuc!P12+Zac!P6</f>
        <v>198</v>
      </c>
      <c r="S252" s="217">
        <f>R252/R259</f>
        <v>0.14569536423841059</v>
      </c>
      <c r="T252" s="78"/>
      <c r="U252" s="78"/>
      <c r="V252" s="78"/>
      <c r="W252" s="78"/>
      <c r="X252" s="78"/>
      <c r="Y252" s="78"/>
      <c r="Z252" s="170"/>
      <c r="AA252" s="170"/>
      <c r="AB252" s="170"/>
      <c r="AC252" s="170"/>
      <c r="AD252" s="170"/>
      <c r="AE252" s="98"/>
    </row>
    <row r="253" spans="1:121" ht="15.75" customHeight="1">
      <c r="A253" s="172"/>
      <c r="B253" s="172"/>
      <c r="C253" s="172"/>
      <c r="D253" s="172"/>
      <c r="E253" s="172"/>
      <c r="F253" s="172"/>
      <c r="G253" s="172"/>
      <c r="H253" s="172"/>
      <c r="I253" s="172"/>
      <c r="J253" s="172"/>
      <c r="K253" s="172"/>
      <c r="L253" s="172"/>
      <c r="M253" s="172"/>
      <c r="N253" s="172"/>
      <c r="O253" s="78"/>
      <c r="P253" s="78"/>
      <c r="Q253" s="411" t="s">
        <v>1140</v>
      </c>
      <c r="R253" s="176">
        <f>Coah!O13+Dgo!O9+Hgo!Q12+Jal!P10+Mex!N18+Mich!N10+NL!N8+Pue!P15+Tamps!O10</f>
        <v>48</v>
      </c>
      <c r="S253" s="217">
        <f>R253/R259</f>
        <v>3.5320088300220751E-2</v>
      </c>
      <c r="T253" s="78"/>
      <c r="U253" s="78"/>
      <c r="V253" s="78"/>
      <c r="W253" s="78"/>
      <c r="X253" s="78"/>
      <c r="Y253" s="78"/>
      <c r="Z253" s="170"/>
      <c r="AA253" s="170"/>
      <c r="AB253" s="170"/>
      <c r="AC253" s="170"/>
      <c r="AD253" s="170"/>
      <c r="AE253" s="98"/>
    </row>
    <row r="254" spans="1:121" ht="15.75" customHeight="1">
      <c r="A254" s="172"/>
      <c r="B254" s="172"/>
      <c r="C254" s="172"/>
      <c r="D254" s="172"/>
      <c r="E254" s="172"/>
      <c r="F254" s="172"/>
      <c r="G254" s="172"/>
      <c r="H254" s="172"/>
      <c r="I254" s="172"/>
      <c r="J254" s="172"/>
      <c r="K254" s="172"/>
      <c r="L254" s="172"/>
      <c r="M254" s="172"/>
      <c r="N254" s="172"/>
      <c r="O254" s="78"/>
      <c r="P254" s="78"/>
      <c r="Q254" s="411" t="s">
        <v>218</v>
      </c>
      <c r="R254" s="176">
        <f>BC!J48+Chis!P9+Dgo!N9+Gto!L14+Gro!O8+NL!P8+Pue!R15+SLP!O14+Son!N8+Ver!Q17</f>
        <v>401</v>
      </c>
      <c r="S254" s="412">
        <f>R254/R259</f>
        <v>0.29506990434142755</v>
      </c>
      <c r="T254" s="78"/>
      <c r="U254" s="78"/>
      <c r="V254" s="78"/>
      <c r="W254" s="78"/>
      <c r="X254" s="78"/>
      <c r="Y254" s="78"/>
      <c r="Z254" s="170"/>
      <c r="AA254" s="170"/>
      <c r="AB254" s="170"/>
      <c r="AC254" s="170"/>
      <c r="AD254" s="170"/>
      <c r="AE254" s="98"/>
    </row>
    <row r="255" spans="1:121" ht="15.75" customHeight="1">
      <c r="A255" s="172"/>
      <c r="B255" s="172"/>
      <c r="C255" s="172"/>
      <c r="D255" s="172"/>
      <c r="E255" s="172"/>
      <c r="F255" s="172"/>
      <c r="G255" s="172"/>
      <c r="H255" s="172"/>
      <c r="I255" s="172"/>
      <c r="J255" s="172"/>
      <c r="K255" s="172"/>
      <c r="L255" s="172"/>
      <c r="M255" s="172"/>
      <c r="N255" s="172"/>
      <c r="O255" s="78"/>
      <c r="P255" s="78"/>
      <c r="Q255" s="411" t="s">
        <v>2665</v>
      </c>
      <c r="R255" s="176">
        <f>BCS!P14+Camp!O13+Chih!N10+Chis!N9+Gro!P8+Mex!L18+Mich!L10+Nay!O6+Qro!M8+Q_Roo!M12+Tab!N8+Ver!M17</f>
        <v>50</v>
      </c>
      <c r="S255" s="217">
        <f>R255/R259</f>
        <v>3.679175864606328E-2</v>
      </c>
      <c r="T255" s="78"/>
      <c r="U255" s="78"/>
      <c r="V255" s="78"/>
      <c r="W255" s="78"/>
      <c r="X255" s="78"/>
      <c r="Y255" s="78"/>
      <c r="Z255" s="170"/>
      <c r="AA255" s="170"/>
      <c r="AB255" s="170"/>
      <c r="AC255" s="170"/>
      <c r="AD255" s="170"/>
      <c r="AE255" s="98"/>
    </row>
    <row r="256" spans="1:121" ht="15.75" customHeight="1">
      <c r="A256" s="172"/>
      <c r="B256" s="172"/>
      <c r="C256" s="172"/>
      <c r="D256" s="172"/>
      <c r="E256" s="172"/>
      <c r="F256" s="172"/>
      <c r="G256" s="172"/>
      <c r="H256" s="172"/>
      <c r="I256" s="172"/>
      <c r="J256" s="172"/>
      <c r="K256" s="172"/>
      <c r="L256" s="172"/>
      <c r="M256" s="172"/>
      <c r="N256" s="172"/>
      <c r="O256" s="78"/>
      <c r="P256" s="78"/>
      <c r="Q256" s="411" t="s">
        <v>1982</v>
      </c>
      <c r="R256" s="176">
        <f>BC!I48</f>
        <v>1</v>
      </c>
      <c r="S256" s="217">
        <f>R256/R259</f>
        <v>7.3583517292126564E-4</v>
      </c>
      <c r="T256" s="78"/>
      <c r="U256" s="78"/>
      <c r="V256" s="78"/>
      <c r="W256" s="78"/>
      <c r="X256" s="78"/>
      <c r="Y256" s="78"/>
      <c r="Z256" s="170"/>
      <c r="AA256" s="170"/>
      <c r="AB256" s="170"/>
      <c r="AC256" s="170"/>
      <c r="AD256" s="170"/>
      <c r="AE256" s="98"/>
    </row>
    <row r="257" spans="1:31" ht="15.75" customHeight="1">
      <c r="A257" s="172"/>
      <c r="B257" s="172"/>
      <c r="C257" s="172"/>
      <c r="D257" s="172"/>
      <c r="E257" s="172"/>
      <c r="F257" s="172"/>
      <c r="G257" s="172"/>
      <c r="H257" s="172"/>
      <c r="I257" s="172"/>
      <c r="J257" s="172"/>
      <c r="K257" s="172"/>
      <c r="L257" s="172"/>
      <c r="M257" s="172"/>
      <c r="N257" s="172"/>
      <c r="O257" s="78"/>
      <c r="P257" s="78"/>
      <c r="Q257" s="411" t="s">
        <v>334</v>
      </c>
      <c r="R257" s="176">
        <f>BC!M48+Camp!P13+Chih!Q10+Chis!Q9+Gto!O14+Mex!P18+Mich!M10+Mor!Q8+Nay!P6+NL!Q8+Oaxaca!Q16+Qro!P8+Q_Roo!O12+SLP!N14+Son!M8+Tab!P8+Tamps!P10+Ver!N17</f>
        <v>126</v>
      </c>
      <c r="S257" s="217">
        <f>R257/R259</f>
        <v>9.2715231788079472E-2</v>
      </c>
      <c r="T257" s="78"/>
      <c r="U257" s="78"/>
      <c r="V257" s="78"/>
      <c r="W257" s="78"/>
      <c r="X257" s="78"/>
      <c r="Y257" s="78"/>
      <c r="Z257" s="170"/>
      <c r="AA257" s="170"/>
      <c r="AB257" s="170"/>
      <c r="AC257" s="170"/>
      <c r="AD257" s="170"/>
      <c r="AE257" s="98"/>
    </row>
    <row r="258" spans="1:31" ht="15.75" customHeight="1">
      <c r="A258" s="172"/>
      <c r="B258" s="172"/>
      <c r="C258" s="172"/>
      <c r="D258" s="172"/>
      <c r="E258" s="172"/>
      <c r="F258" s="172"/>
      <c r="G258" s="172"/>
      <c r="H258" s="172"/>
      <c r="I258" s="172"/>
      <c r="J258" s="172"/>
      <c r="K258" s="172"/>
      <c r="L258" s="172"/>
      <c r="M258" s="172"/>
      <c r="N258" s="172"/>
      <c r="O258" s="78"/>
      <c r="P258" s="78"/>
      <c r="Q258" s="411" t="s">
        <v>2673</v>
      </c>
      <c r="R258" s="176">
        <f>Ags!Q11+BC!H48+BCS!M14+Camp!N13+CDMX!J21+Hgo!N12+Oaxaca!N16</f>
        <v>182</v>
      </c>
      <c r="S258" s="217">
        <f>R258/R259</f>
        <v>0.13392200147167035</v>
      </c>
      <c r="T258" s="78"/>
      <c r="U258" s="78"/>
      <c r="V258" s="78"/>
      <c r="W258" s="78"/>
      <c r="X258" s="78"/>
      <c r="Y258" s="78"/>
      <c r="Z258" s="170"/>
      <c r="AA258" s="170"/>
      <c r="AB258" s="170"/>
      <c r="AC258" s="170"/>
      <c r="AD258" s="170"/>
      <c r="AE258" s="98"/>
    </row>
    <row r="259" spans="1:31" ht="15.75" customHeight="1">
      <c r="A259" s="172"/>
      <c r="B259" s="172"/>
      <c r="C259" s="172"/>
      <c r="D259" s="172"/>
      <c r="E259" s="172"/>
      <c r="F259" s="172"/>
      <c r="G259" s="172"/>
      <c r="H259" s="172"/>
      <c r="I259" s="172"/>
      <c r="J259" s="172"/>
      <c r="K259" s="172"/>
      <c r="L259" s="172"/>
      <c r="M259" s="172"/>
      <c r="N259" s="172"/>
      <c r="O259" s="78"/>
      <c r="P259" s="78"/>
      <c r="Q259" s="410" t="s">
        <v>2697</v>
      </c>
      <c r="R259" s="410">
        <f>SUM(R251:R258)</f>
        <v>1359</v>
      </c>
      <c r="S259" s="217">
        <f>SUM(S251:S258)</f>
        <v>1.0000000000000002</v>
      </c>
      <c r="T259" s="78"/>
      <c r="U259" s="78"/>
      <c r="V259" s="78"/>
      <c r="W259" s="78"/>
      <c r="X259" s="78"/>
      <c r="Y259" s="78"/>
      <c r="Z259" s="170"/>
      <c r="AA259" s="170"/>
      <c r="AB259" s="170"/>
      <c r="AC259" s="170"/>
      <c r="AD259" s="170"/>
      <c r="AE259" s="98"/>
    </row>
    <row r="260" spans="1:31" ht="15.75" customHeight="1">
      <c r="A260" s="172"/>
      <c r="B260" s="172"/>
      <c r="C260" s="172"/>
      <c r="D260" s="172"/>
      <c r="E260" s="172"/>
      <c r="F260" s="172"/>
      <c r="G260" s="172"/>
      <c r="H260" s="172"/>
      <c r="I260" s="172"/>
      <c r="J260" s="172"/>
      <c r="K260" s="172"/>
      <c r="L260" s="172"/>
      <c r="M260" s="172"/>
      <c r="N260" s="172"/>
      <c r="O260" s="78"/>
      <c r="P260" s="78"/>
      <c r="Q260" s="78"/>
      <c r="R260" s="78"/>
      <c r="S260" s="78"/>
      <c r="T260" s="78"/>
      <c r="U260" s="78"/>
      <c r="V260" s="78"/>
      <c r="W260" s="78"/>
      <c r="X260" s="78"/>
      <c r="Y260" s="78"/>
      <c r="Z260" s="170"/>
      <c r="AA260" s="170"/>
      <c r="AB260" s="170"/>
      <c r="AC260" s="170"/>
      <c r="AD260" s="170"/>
      <c r="AE260" s="98"/>
    </row>
    <row r="261" spans="1:31" ht="15.75" customHeight="1">
      <c r="A261" s="172"/>
      <c r="B261" s="172"/>
      <c r="C261" s="172"/>
      <c r="D261" s="172"/>
      <c r="E261" s="172"/>
      <c r="F261" s="172"/>
      <c r="G261" s="172"/>
      <c r="H261" s="172"/>
      <c r="I261" s="172"/>
      <c r="J261" s="172"/>
      <c r="K261" s="172"/>
      <c r="L261" s="172"/>
      <c r="M261" s="172"/>
      <c r="N261" s="172"/>
      <c r="O261" s="78"/>
      <c r="P261" s="78"/>
      <c r="Q261" s="78"/>
      <c r="R261" s="78"/>
      <c r="S261" s="78"/>
      <c r="T261" s="78"/>
      <c r="U261" s="78"/>
      <c r="V261" s="78"/>
      <c r="W261" s="78"/>
      <c r="X261" s="78"/>
      <c r="Y261" s="78"/>
      <c r="Z261" s="170"/>
      <c r="AA261" s="170"/>
      <c r="AB261" s="170"/>
      <c r="AC261" s="170"/>
      <c r="AD261" s="170"/>
      <c r="AE261" s="98"/>
    </row>
    <row r="262" spans="1:31" ht="15.75" customHeight="1">
      <c r="A262" s="172"/>
      <c r="B262" s="172"/>
      <c r="C262" s="172"/>
      <c r="D262" s="172"/>
      <c r="E262" s="172"/>
      <c r="F262" s="172"/>
      <c r="G262" s="172"/>
      <c r="H262" s="172"/>
      <c r="I262" s="172"/>
      <c r="J262" s="172"/>
      <c r="K262" s="172"/>
      <c r="L262" s="172"/>
      <c r="M262" s="172"/>
      <c r="N262" s="172"/>
      <c r="O262" s="78"/>
      <c r="P262" s="78"/>
      <c r="Q262" s="78"/>
      <c r="R262" s="78"/>
      <c r="S262" s="78"/>
      <c r="T262" s="78"/>
      <c r="U262" s="78"/>
      <c r="V262" s="78"/>
      <c r="W262" s="78"/>
      <c r="X262" s="78"/>
      <c r="Y262" s="78"/>
      <c r="Z262" s="170"/>
      <c r="AA262" s="170"/>
      <c r="AB262" s="170"/>
      <c r="AC262" s="170"/>
      <c r="AD262" s="170"/>
      <c r="AE262" s="98"/>
    </row>
    <row r="263" spans="1:31" ht="15.75" customHeight="1">
      <c r="A263" s="172"/>
      <c r="B263" s="172"/>
      <c r="C263" s="172"/>
      <c r="D263" s="172"/>
      <c r="E263" s="172"/>
      <c r="F263" s="172"/>
      <c r="G263" s="172"/>
      <c r="H263" s="172"/>
      <c r="I263" s="172"/>
      <c r="J263" s="172"/>
      <c r="K263" s="172"/>
      <c r="L263" s="172"/>
      <c r="M263" s="172"/>
      <c r="N263" s="172"/>
      <c r="O263" s="78"/>
      <c r="P263" s="78"/>
      <c r="Q263" s="78"/>
      <c r="R263" s="78"/>
      <c r="S263" s="78"/>
      <c r="T263" s="78"/>
      <c r="U263" s="78"/>
      <c r="V263" s="78"/>
      <c r="W263" s="78"/>
      <c r="X263" s="78"/>
      <c r="Y263" s="78"/>
      <c r="Z263" s="170"/>
      <c r="AA263" s="170"/>
      <c r="AB263" s="170"/>
      <c r="AC263" s="170"/>
      <c r="AD263" s="170"/>
      <c r="AE263" s="98"/>
    </row>
    <row r="264" spans="1:31" ht="15.75" customHeight="1">
      <c r="A264" s="172"/>
      <c r="B264" s="172"/>
      <c r="C264" s="172"/>
      <c r="D264" s="172"/>
      <c r="E264" s="172"/>
      <c r="F264" s="172"/>
      <c r="G264" s="172"/>
      <c r="H264" s="172"/>
      <c r="I264" s="172"/>
      <c r="J264" s="172"/>
      <c r="K264" s="172"/>
      <c r="L264" s="172"/>
      <c r="M264" s="172"/>
      <c r="N264" s="172"/>
      <c r="O264" s="78"/>
      <c r="P264" s="78"/>
      <c r="Q264" s="78"/>
      <c r="R264" s="78"/>
      <c r="S264" s="78"/>
      <c r="T264" s="78"/>
      <c r="U264" s="78"/>
      <c r="V264" s="78"/>
      <c r="W264" s="78"/>
      <c r="X264" s="78"/>
      <c r="Y264" s="78"/>
      <c r="Z264" s="170"/>
      <c r="AA264" s="170"/>
      <c r="AB264" s="170"/>
      <c r="AC264" s="170"/>
      <c r="AD264" s="170"/>
      <c r="AE264" s="98"/>
    </row>
    <row r="265" spans="1:31" ht="15.75" customHeight="1">
      <c r="A265" s="172"/>
      <c r="B265" s="172"/>
      <c r="C265" s="172"/>
      <c r="D265" s="172"/>
      <c r="E265" s="172"/>
      <c r="F265" s="172"/>
      <c r="G265" s="172"/>
      <c r="H265" s="172"/>
      <c r="I265" s="172"/>
      <c r="J265" s="172"/>
      <c r="K265" s="172"/>
      <c r="L265" s="172"/>
      <c r="M265" s="172"/>
      <c r="N265" s="172"/>
      <c r="O265" s="78"/>
      <c r="P265" s="78"/>
      <c r="Q265" s="78"/>
      <c r="R265" s="78"/>
      <c r="S265" s="78"/>
      <c r="T265" s="78"/>
      <c r="U265" s="78"/>
      <c r="V265" s="78"/>
      <c r="W265" s="78"/>
      <c r="X265" s="78"/>
      <c r="Y265" s="78"/>
      <c r="Z265" s="170"/>
      <c r="AA265" s="170"/>
      <c r="AB265" s="170"/>
      <c r="AC265" s="170"/>
      <c r="AD265" s="170"/>
      <c r="AE265" s="98"/>
    </row>
    <row r="266" spans="1:31" ht="15.75" customHeight="1">
      <c r="A266" s="172"/>
      <c r="B266" s="172"/>
      <c r="C266" s="172"/>
      <c r="D266" s="172"/>
      <c r="E266" s="172"/>
      <c r="F266" s="172"/>
      <c r="G266" s="172"/>
      <c r="H266" s="172"/>
      <c r="I266" s="172"/>
      <c r="J266" s="172"/>
      <c r="K266" s="172"/>
      <c r="L266" s="172"/>
      <c r="M266" s="172"/>
      <c r="N266" s="172"/>
      <c r="O266" s="78"/>
      <c r="P266" s="78"/>
      <c r="Q266" s="78"/>
      <c r="R266" s="78"/>
      <c r="S266" s="78"/>
      <c r="T266" s="78"/>
      <c r="U266" s="78"/>
      <c r="V266" s="78"/>
      <c r="W266" s="78"/>
      <c r="X266" s="78"/>
      <c r="Y266" s="78"/>
      <c r="Z266" s="170"/>
      <c r="AA266" s="170"/>
      <c r="AB266" s="170"/>
      <c r="AC266" s="170"/>
      <c r="AD266" s="170"/>
      <c r="AE266" s="98"/>
    </row>
    <row r="267" spans="1:31" ht="15.75" customHeight="1">
      <c r="A267" s="172"/>
      <c r="B267" s="172"/>
      <c r="C267" s="172"/>
      <c r="D267" s="172"/>
      <c r="E267" s="172"/>
      <c r="F267" s="172"/>
      <c r="G267" s="172"/>
      <c r="H267" s="172"/>
      <c r="I267" s="172"/>
      <c r="J267" s="172"/>
      <c r="K267" s="172"/>
      <c r="L267" s="172"/>
      <c r="M267" s="172"/>
      <c r="N267" s="172"/>
      <c r="O267" s="78"/>
      <c r="P267" s="78"/>
      <c r="Q267" s="78"/>
      <c r="R267" s="78"/>
      <c r="S267" s="78"/>
      <c r="T267" s="78"/>
      <c r="U267" s="78"/>
      <c r="V267" s="78"/>
      <c r="W267" s="78"/>
      <c r="X267" s="78"/>
      <c r="Y267" s="78"/>
      <c r="Z267" s="170"/>
      <c r="AA267" s="170"/>
      <c r="AB267" s="170"/>
      <c r="AC267" s="170"/>
      <c r="AD267" s="170"/>
      <c r="AE267" s="98"/>
    </row>
    <row r="268" spans="1:31" ht="15.75" customHeight="1">
      <c r="A268" s="172"/>
      <c r="B268" s="172"/>
      <c r="C268" s="172"/>
      <c r="D268" s="172"/>
      <c r="E268" s="172"/>
      <c r="F268" s="172"/>
      <c r="G268" s="172"/>
      <c r="H268" s="172"/>
      <c r="I268" s="172"/>
      <c r="J268" s="172"/>
      <c r="K268" s="172"/>
      <c r="L268" s="172"/>
      <c r="M268" s="172"/>
      <c r="N268" s="172"/>
      <c r="O268" s="78"/>
      <c r="P268" s="78"/>
      <c r="Q268" s="78"/>
      <c r="R268" s="78"/>
      <c r="S268" s="78"/>
      <c r="T268" s="78"/>
      <c r="U268" s="78"/>
      <c r="V268" s="78"/>
      <c r="W268" s="78"/>
      <c r="X268" s="78"/>
      <c r="Y268" s="78"/>
      <c r="Z268" s="170"/>
      <c r="AA268" s="170"/>
      <c r="AB268" s="170"/>
      <c r="AC268" s="170"/>
      <c r="AD268" s="170"/>
      <c r="AE268" s="98"/>
    </row>
    <row r="269" spans="1:31" ht="15.75" customHeight="1">
      <c r="A269" s="172"/>
      <c r="B269" s="172"/>
      <c r="C269" s="172"/>
      <c r="D269" s="172"/>
      <c r="E269" s="172"/>
      <c r="F269" s="172"/>
      <c r="G269" s="172"/>
      <c r="H269" s="172"/>
      <c r="I269" s="172"/>
      <c r="J269" s="172"/>
      <c r="K269" s="172"/>
      <c r="L269" s="172"/>
      <c r="M269" s="172"/>
      <c r="N269" s="172"/>
      <c r="O269" s="78"/>
      <c r="P269" s="78"/>
      <c r="Q269" s="78"/>
      <c r="R269" s="78"/>
      <c r="S269" s="78"/>
      <c r="T269" s="78"/>
      <c r="U269" s="78"/>
      <c r="V269" s="78"/>
      <c r="W269" s="78"/>
      <c r="X269" s="78"/>
      <c r="Y269" s="78"/>
      <c r="Z269" s="170"/>
      <c r="AA269" s="170"/>
      <c r="AB269" s="170"/>
      <c r="AC269" s="170"/>
      <c r="AD269" s="170"/>
      <c r="AE269" s="98"/>
    </row>
    <row r="270" spans="1:31" ht="15.75" customHeight="1">
      <c r="A270" s="172"/>
      <c r="B270" s="172"/>
      <c r="C270" s="172"/>
      <c r="D270" s="172"/>
      <c r="E270" s="172"/>
      <c r="F270" s="172"/>
      <c r="G270" s="172"/>
      <c r="H270" s="172"/>
      <c r="I270" s="172"/>
      <c r="J270" s="172"/>
      <c r="K270" s="172"/>
      <c r="L270" s="172"/>
      <c r="M270" s="172"/>
      <c r="N270" s="172"/>
      <c r="O270" s="78"/>
      <c r="P270" s="78"/>
      <c r="Q270" s="78"/>
      <c r="R270" s="78"/>
      <c r="S270" s="78"/>
      <c r="T270" s="78"/>
      <c r="U270" s="78"/>
      <c r="V270" s="78"/>
      <c r="W270" s="78"/>
      <c r="X270" s="78"/>
      <c r="Y270" s="78"/>
      <c r="Z270" s="170"/>
      <c r="AA270" s="170"/>
      <c r="AB270" s="170"/>
      <c r="AC270" s="170"/>
      <c r="AD270" s="170"/>
      <c r="AE270" s="98"/>
    </row>
    <row r="271" spans="1:31" ht="15.75" customHeight="1">
      <c r="A271" s="56"/>
      <c r="B271" s="56"/>
      <c r="C271" s="56"/>
      <c r="D271" s="56"/>
      <c r="E271" s="56"/>
      <c r="F271" s="56"/>
      <c r="G271" s="56"/>
      <c r="H271" s="56"/>
      <c r="I271" s="56"/>
      <c r="J271" s="56"/>
      <c r="K271" s="56"/>
      <c r="L271" s="56"/>
      <c r="M271" s="56"/>
      <c r="N271" s="56"/>
      <c r="O271" s="77"/>
      <c r="P271" s="77"/>
      <c r="Q271" s="77"/>
      <c r="R271" s="77"/>
      <c r="S271" s="77"/>
      <c r="T271" s="77"/>
      <c r="U271" s="77"/>
      <c r="V271" s="77"/>
      <c r="W271" s="77"/>
      <c r="X271" s="77"/>
      <c r="Y271" s="77"/>
      <c r="Z271" s="173"/>
      <c r="AA271" s="173"/>
      <c r="AB271" s="173"/>
      <c r="AC271" s="173"/>
      <c r="AD271" s="173"/>
    </row>
    <row r="272" spans="1:31" ht="15.75" customHeight="1">
      <c r="A272" s="56"/>
      <c r="B272" s="56"/>
      <c r="C272" s="56"/>
      <c r="D272" s="56"/>
      <c r="E272" s="56"/>
      <c r="F272" s="56"/>
      <c r="G272" s="56"/>
      <c r="H272" s="56"/>
      <c r="I272" s="56"/>
      <c r="J272" s="56"/>
      <c r="K272" s="56"/>
      <c r="L272" s="56"/>
      <c r="M272" s="56"/>
      <c r="N272" s="56"/>
      <c r="O272" s="77"/>
      <c r="P272" s="77"/>
      <c r="Q272" s="77"/>
      <c r="R272" s="77"/>
      <c r="S272" s="77"/>
      <c r="T272" s="77"/>
      <c r="U272" s="77"/>
      <c r="V272" s="77"/>
      <c r="W272" s="77"/>
      <c r="X272" s="77"/>
      <c r="Y272" s="77"/>
      <c r="Z272" s="173"/>
      <c r="AA272" s="173"/>
      <c r="AB272" s="173"/>
      <c r="AC272" s="173"/>
      <c r="AD272" s="173"/>
    </row>
    <row r="273" spans="1:30" ht="15.75" customHeight="1">
      <c r="A273" s="56"/>
      <c r="B273" s="56"/>
      <c r="C273" s="56"/>
      <c r="D273" s="56"/>
      <c r="E273" s="56"/>
      <c r="F273" s="56"/>
      <c r="G273" s="56"/>
      <c r="H273" s="56"/>
      <c r="I273" s="56"/>
      <c r="J273" s="56"/>
      <c r="K273" s="56"/>
      <c r="L273" s="56"/>
      <c r="M273" s="56"/>
      <c r="N273" s="56"/>
      <c r="O273" s="77"/>
      <c r="P273" s="77"/>
      <c r="Q273" s="77"/>
      <c r="R273" s="77"/>
      <c r="S273" s="77"/>
      <c r="T273" s="77"/>
      <c r="U273" s="77"/>
      <c r="V273" s="77"/>
      <c r="W273" s="77"/>
      <c r="X273" s="77"/>
      <c r="Y273" s="77"/>
      <c r="Z273" s="173"/>
      <c r="AA273" s="173"/>
      <c r="AB273" s="173"/>
      <c r="AC273" s="173"/>
      <c r="AD273" s="173"/>
    </row>
    <row r="274" spans="1:30" ht="15.75" customHeight="1">
      <c r="A274" s="56"/>
      <c r="B274" s="56"/>
      <c r="C274" s="56"/>
      <c r="D274" s="56"/>
      <c r="E274" s="56"/>
      <c r="F274" s="56"/>
      <c r="G274" s="56"/>
      <c r="H274" s="56"/>
      <c r="I274" s="56"/>
      <c r="J274" s="56"/>
      <c r="K274" s="56"/>
      <c r="L274" s="56"/>
      <c r="M274" s="56"/>
      <c r="N274" s="56"/>
      <c r="O274" s="77"/>
      <c r="P274" s="77"/>
      <c r="Q274" s="77"/>
      <c r="R274" s="77"/>
      <c r="S274" s="77"/>
      <c r="T274" s="77"/>
      <c r="U274" s="77"/>
      <c r="V274" s="77"/>
      <c r="W274" s="77"/>
      <c r="X274" s="77"/>
      <c r="Y274" s="77"/>
      <c r="Z274" s="173"/>
      <c r="AA274" s="173"/>
      <c r="AB274" s="173"/>
      <c r="AC274" s="173"/>
      <c r="AD274" s="173"/>
    </row>
    <row r="275" spans="1:30" ht="15.75" customHeight="1">
      <c r="A275" s="56"/>
      <c r="B275" s="56"/>
      <c r="C275" s="56"/>
      <c r="D275" s="56"/>
      <c r="E275" s="56"/>
      <c r="F275" s="56"/>
      <c r="G275" s="56"/>
      <c r="H275" s="56"/>
      <c r="I275" s="56"/>
      <c r="J275" s="56"/>
      <c r="K275" s="56"/>
      <c r="L275" s="56"/>
      <c r="M275" s="56"/>
      <c r="N275" s="56"/>
      <c r="O275" s="77"/>
      <c r="P275" s="77"/>
      <c r="Q275" s="77"/>
      <c r="R275" s="77"/>
      <c r="S275" s="77"/>
      <c r="T275" s="77"/>
      <c r="U275" s="77"/>
      <c r="V275" s="77"/>
      <c r="W275" s="77"/>
      <c r="X275" s="77"/>
      <c r="Y275" s="77"/>
      <c r="Z275" s="173"/>
      <c r="AA275" s="173"/>
      <c r="AB275" s="173"/>
      <c r="AC275" s="173"/>
      <c r="AD275" s="173"/>
    </row>
    <row r="276" spans="1:30" ht="15.75" customHeight="1">
      <c r="A276" s="56"/>
      <c r="B276" s="56"/>
      <c r="C276" s="56"/>
      <c r="D276" s="56"/>
      <c r="E276" s="56"/>
      <c r="F276" s="56"/>
      <c r="G276" s="56"/>
      <c r="H276" s="56"/>
      <c r="I276" s="56"/>
      <c r="J276" s="56"/>
      <c r="K276" s="56"/>
      <c r="L276" s="56"/>
      <c r="M276" s="56"/>
      <c r="N276" s="56"/>
      <c r="O276" s="77"/>
      <c r="P276" s="77"/>
      <c r="Q276" s="77"/>
      <c r="R276" s="77"/>
      <c r="S276" s="77"/>
      <c r="T276" s="77"/>
      <c r="U276" s="77"/>
      <c r="V276" s="77"/>
      <c r="W276" s="77"/>
      <c r="X276" s="77"/>
      <c r="Y276" s="77"/>
      <c r="Z276" s="173"/>
      <c r="AA276" s="173"/>
      <c r="AB276" s="173"/>
      <c r="AC276" s="173"/>
      <c r="AD276" s="173"/>
    </row>
    <row r="277" spans="1:30" ht="15.75" customHeight="1">
      <c r="A277" s="56"/>
      <c r="B277" s="56"/>
      <c r="C277" s="56"/>
      <c r="D277" s="56"/>
      <c r="E277" s="56"/>
      <c r="F277" s="56"/>
      <c r="G277" s="56"/>
      <c r="H277" s="56"/>
      <c r="I277" s="56"/>
      <c r="J277" s="56"/>
      <c r="K277" s="56"/>
      <c r="L277" s="56"/>
      <c r="M277" s="56"/>
      <c r="N277" s="56"/>
      <c r="O277" s="77"/>
      <c r="P277" s="77"/>
      <c r="Q277" s="77"/>
      <c r="R277" s="77"/>
      <c r="S277" s="77"/>
      <c r="T277" s="77"/>
      <c r="U277" s="77"/>
      <c r="V277" s="77"/>
      <c r="W277" s="77"/>
      <c r="X277" s="77"/>
      <c r="Y277" s="77"/>
      <c r="Z277" s="173"/>
      <c r="AA277" s="173"/>
      <c r="AB277" s="173"/>
      <c r="AC277" s="173"/>
      <c r="AD277" s="173"/>
    </row>
    <row r="278" spans="1:30" ht="15.75" customHeight="1">
      <c r="A278" s="56"/>
      <c r="B278" s="56"/>
      <c r="C278" s="56"/>
      <c r="D278" s="56"/>
      <c r="E278" s="56"/>
      <c r="F278" s="56"/>
      <c r="G278" s="56"/>
      <c r="H278" s="56"/>
      <c r="I278" s="56"/>
      <c r="J278" s="56"/>
      <c r="K278" s="56"/>
      <c r="L278" s="56"/>
      <c r="M278" s="56"/>
      <c r="N278" s="56"/>
      <c r="O278" s="77"/>
      <c r="P278" s="77"/>
      <c r="Q278" s="77"/>
      <c r="R278" s="77"/>
      <c r="S278" s="77"/>
      <c r="T278" s="77"/>
      <c r="U278" s="77"/>
      <c r="V278" s="77"/>
      <c r="W278" s="77"/>
      <c r="X278" s="77"/>
      <c r="Y278" s="77"/>
      <c r="Z278" s="173"/>
      <c r="AA278" s="173"/>
      <c r="AB278" s="173"/>
      <c r="AC278" s="173"/>
      <c r="AD278" s="173"/>
    </row>
    <row r="279" spans="1:30" ht="15.75" customHeight="1">
      <c r="A279" s="56"/>
      <c r="B279" s="56"/>
      <c r="C279" s="56"/>
      <c r="D279" s="56"/>
      <c r="E279" s="56"/>
      <c r="F279" s="56"/>
      <c r="G279" s="56"/>
      <c r="H279" s="56"/>
      <c r="I279" s="56"/>
      <c r="J279" s="56"/>
      <c r="K279" s="56"/>
      <c r="L279" s="56"/>
      <c r="M279" s="56"/>
      <c r="N279" s="56"/>
      <c r="O279" s="77"/>
      <c r="P279" s="77"/>
      <c r="Q279" s="77"/>
      <c r="R279" s="77"/>
      <c r="S279" s="77"/>
      <c r="T279" s="77"/>
      <c r="U279" s="77"/>
      <c r="V279" s="77"/>
      <c r="W279" s="77"/>
      <c r="X279" s="77"/>
      <c r="Y279" s="77"/>
      <c r="Z279" s="173"/>
      <c r="AA279" s="173"/>
      <c r="AB279" s="173"/>
      <c r="AC279" s="173"/>
      <c r="AD279" s="173"/>
    </row>
    <row r="280" spans="1:30" ht="15.75" customHeight="1">
      <c r="A280" s="56"/>
      <c r="B280" s="56"/>
      <c r="C280" s="56"/>
      <c r="D280" s="56"/>
      <c r="E280" s="56"/>
      <c r="F280" s="56"/>
      <c r="G280" s="56"/>
      <c r="H280" s="56"/>
      <c r="I280" s="56"/>
      <c r="J280" s="56"/>
      <c r="K280" s="56"/>
      <c r="L280" s="56"/>
      <c r="M280" s="56"/>
      <c r="N280" s="56"/>
      <c r="O280" s="77"/>
      <c r="P280" s="77"/>
      <c r="Q280" s="77"/>
      <c r="R280" s="77"/>
      <c r="S280" s="77"/>
      <c r="T280" s="77"/>
      <c r="U280" s="77"/>
      <c r="V280" s="77"/>
      <c r="W280" s="77"/>
      <c r="X280" s="77"/>
      <c r="Y280" s="77"/>
      <c r="Z280" s="173"/>
      <c r="AA280" s="173"/>
      <c r="AB280" s="173"/>
      <c r="AC280" s="173"/>
      <c r="AD280" s="173"/>
    </row>
    <row r="281" spans="1:30" ht="15.75" customHeight="1">
      <c r="A281" s="46"/>
      <c r="B281" s="46"/>
      <c r="C281" s="46"/>
      <c r="D281" s="46"/>
      <c r="E281" s="46"/>
      <c r="F281" s="46"/>
      <c r="G281" s="46"/>
      <c r="H281" s="46"/>
      <c r="I281" s="46"/>
      <c r="J281" s="46"/>
      <c r="K281" s="46"/>
      <c r="L281" s="46"/>
      <c r="M281" s="46"/>
      <c r="N281" s="46"/>
      <c r="O281" s="2"/>
      <c r="P281" s="2"/>
      <c r="Q281" s="2"/>
      <c r="R281" s="2"/>
      <c r="S281" s="2"/>
      <c r="T281" s="2"/>
      <c r="U281" s="2"/>
      <c r="V281" s="2"/>
      <c r="W281" s="2"/>
      <c r="X281" s="2"/>
      <c r="Y281" s="2"/>
      <c r="Z281" s="1"/>
      <c r="AA281" s="1"/>
      <c r="AB281" s="1"/>
      <c r="AC281" s="1"/>
      <c r="AD281" s="1"/>
    </row>
    <row r="282" spans="1:30" ht="15.75" customHeight="1">
      <c r="A282" s="46"/>
      <c r="B282" s="46"/>
      <c r="C282" s="46"/>
      <c r="D282" s="46"/>
      <c r="E282" s="46"/>
      <c r="F282" s="46"/>
      <c r="G282" s="46"/>
      <c r="H282" s="46"/>
      <c r="I282" s="46"/>
      <c r="J282" s="46"/>
      <c r="K282" s="46"/>
      <c r="L282" s="46"/>
      <c r="M282" s="46"/>
      <c r="N282" s="46"/>
      <c r="O282" s="2"/>
      <c r="P282" s="2"/>
      <c r="Q282" s="2"/>
      <c r="R282" s="2"/>
      <c r="S282" s="2"/>
      <c r="T282" s="2"/>
      <c r="U282" s="2"/>
      <c r="V282" s="2"/>
      <c r="W282" s="2"/>
      <c r="X282" s="2"/>
      <c r="Y282" s="2"/>
      <c r="Z282" s="1"/>
      <c r="AA282" s="1"/>
      <c r="AB282" s="1"/>
      <c r="AC282" s="1"/>
      <c r="AD282" s="1"/>
    </row>
    <row r="283" spans="1:30" ht="15.75" customHeight="1">
      <c r="A283" s="46"/>
      <c r="B283" s="46"/>
      <c r="C283" s="46"/>
      <c r="D283" s="46"/>
      <c r="E283" s="46"/>
      <c r="F283" s="46"/>
      <c r="G283" s="46"/>
      <c r="H283" s="46"/>
      <c r="I283" s="46"/>
      <c r="J283" s="46"/>
      <c r="K283" s="46"/>
      <c r="L283" s="46"/>
      <c r="M283" s="46"/>
      <c r="N283" s="46"/>
      <c r="O283" s="2"/>
      <c r="P283" s="2"/>
      <c r="Q283" s="2"/>
      <c r="R283" s="2"/>
      <c r="S283" s="2"/>
      <c r="T283" s="2"/>
      <c r="U283" s="2"/>
      <c r="V283" s="2"/>
      <c r="W283" s="2"/>
      <c r="X283" s="2"/>
      <c r="Y283" s="2"/>
      <c r="Z283" s="1"/>
      <c r="AA283" s="1"/>
      <c r="AB283" s="1"/>
      <c r="AC283" s="1"/>
      <c r="AD283" s="1"/>
    </row>
    <row r="284" spans="1:30" ht="15.75" customHeight="1">
      <c r="A284" s="46"/>
      <c r="B284" s="46"/>
      <c r="C284" s="46"/>
      <c r="D284" s="46"/>
      <c r="E284" s="46"/>
      <c r="F284" s="46"/>
      <c r="G284" s="46"/>
      <c r="H284" s="46"/>
      <c r="I284" s="46"/>
      <c r="J284" s="46"/>
      <c r="K284" s="46"/>
      <c r="L284" s="46"/>
      <c r="M284" s="46"/>
      <c r="N284" s="46"/>
      <c r="O284" s="2"/>
      <c r="P284" s="2"/>
      <c r="Q284" s="2"/>
      <c r="R284" s="2"/>
      <c r="S284" s="2"/>
      <c r="T284" s="2"/>
      <c r="U284" s="2"/>
      <c r="V284" s="2"/>
      <c r="W284" s="2"/>
      <c r="X284" s="2"/>
      <c r="Y284" s="2"/>
      <c r="Z284" s="1"/>
      <c r="AA284" s="1"/>
      <c r="AB284" s="1"/>
      <c r="AC284" s="1"/>
      <c r="AD284" s="1"/>
    </row>
    <row r="285" spans="1:30" ht="15.75" customHeight="1">
      <c r="A285" s="46"/>
      <c r="B285" s="46"/>
      <c r="C285" s="46"/>
      <c r="D285" s="46"/>
      <c r="E285" s="46"/>
      <c r="F285" s="46"/>
      <c r="G285" s="46"/>
      <c r="H285" s="46"/>
      <c r="I285" s="46"/>
      <c r="J285" s="46"/>
      <c r="K285" s="46"/>
      <c r="L285" s="46"/>
      <c r="M285" s="46"/>
      <c r="N285" s="46"/>
      <c r="O285" s="2"/>
      <c r="P285" s="2"/>
      <c r="Q285" s="2"/>
      <c r="R285" s="2"/>
      <c r="S285" s="2"/>
      <c r="T285" s="2"/>
      <c r="U285" s="2"/>
      <c r="V285" s="2"/>
      <c r="W285" s="2"/>
      <c r="X285" s="2"/>
      <c r="Y285" s="2"/>
      <c r="Z285" s="1"/>
      <c r="AA285" s="1"/>
      <c r="AB285" s="1"/>
      <c r="AC285" s="1"/>
      <c r="AD285" s="1"/>
    </row>
    <row r="286" spans="1:30" ht="15.75" customHeight="1">
      <c r="A286" s="46"/>
      <c r="B286" s="46"/>
      <c r="C286" s="46"/>
      <c r="D286" s="46"/>
      <c r="E286" s="46"/>
      <c r="F286" s="46"/>
      <c r="G286" s="46"/>
      <c r="H286" s="46"/>
      <c r="I286" s="46"/>
      <c r="J286" s="46"/>
      <c r="K286" s="46"/>
      <c r="L286" s="46"/>
      <c r="M286" s="46"/>
      <c r="N286" s="46"/>
      <c r="O286" s="2"/>
      <c r="P286" s="2"/>
      <c r="Q286" s="2"/>
      <c r="R286" s="2"/>
      <c r="S286" s="2"/>
      <c r="T286" s="2"/>
      <c r="U286" s="2"/>
      <c r="V286" s="2"/>
      <c r="W286" s="2"/>
      <c r="X286" s="2"/>
      <c r="Y286" s="2"/>
      <c r="Z286" s="1"/>
      <c r="AA286" s="1"/>
      <c r="AB286" s="1"/>
      <c r="AC286" s="1"/>
      <c r="AD286" s="1"/>
    </row>
    <row r="287" spans="1:30" ht="15.75" customHeight="1">
      <c r="A287" s="46"/>
      <c r="B287" s="46"/>
      <c r="C287" s="46"/>
      <c r="D287" s="46"/>
      <c r="E287" s="46"/>
      <c r="F287" s="46"/>
      <c r="G287" s="46"/>
      <c r="H287" s="46"/>
      <c r="I287" s="46"/>
      <c r="J287" s="46"/>
      <c r="K287" s="46"/>
      <c r="L287" s="46"/>
      <c r="M287" s="46"/>
      <c r="N287" s="46"/>
      <c r="O287" s="2"/>
      <c r="P287" s="2"/>
      <c r="Q287" s="2"/>
      <c r="R287" s="2"/>
      <c r="S287" s="2"/>
      <c r="T287" s="2"/>
      <c r="U287" s="2"/>
      <c r="V287" s="2"/>
      <c r="W287" s="2"/>
      <c r="X287" s="2"/>
      <c r="Y287" s="2"/>
      <c r="Z287" s="1"/>
      <c r="AA287" s="1"/>
      <c r="AB287" s="1"/>
      <c r="AC287" s="1"/>
      <c r="AD287" s="1"/>
    </row>
    <row r="288" spans="1:30" ht="15.75" customHeight="1">
      <c r="A288" s="46"/>
      <c r="B288" s="46"/>
      <c r="C288" s="46"/>
      <c r="D288" s="46"/>
      <c r="E288" s="46"/>
      <c r="F288" s="46"/>
      <c r="G288" s="46"/>
      <c r="H288" s="46"/>
      <c r="I288" s="46"/>
      <c r="J288" s="46"/>
      <c r="K288" s="46"/>
      <c r="L288" s="46"/>
      <c r="M288" s="46"/>
      <c r="N288" s="46"/>
      <c r="O288" s="2"/>
      <c r="P288" s="2"/>
      <c r="Q288" s="2"/>
      <c r="R288" s="2"/>
      <c r="S288" s="2"/>
      <c r="T288" s="2"/>
      <c r="U288" s="2"/>
      <c r="V288" s="2"/>
      <c r="W288" s="2"/>
      <c r="X288" s="2"/>
      <c r="Y288" s="2"/>
      <c r="Z288" s="1"/>
      <c r="AA288" s="1"/>
      <c r="AB288" s="1"/>
      <c r="AC288" s="1"/>
      <c r="AD288" s="1"/>
    </row>
    <row r="289" spans="1:30" ht="15.75" customHeight="1">
      <c r="A289" s="46"/>
      <c r="B289" s="46"/>
      <c r="C289" s="46"/>
      <c r="D289" s="46"/>
      <c r="E289" s="46"/>
      <c r="F289" s="46"/>
      <c r="G289" s="46"/>
      <c r="H289" s="46"/>
      <c r="I289" s="46"/>
      <c r="J289" s="46"/>
      <c r="K289" s="46"/>
      <c r="L289" s="46"/>
      <c r="M289" s="46"/>
      <c r="N289" s="46"/>
      <c r="O289" s="2"/>
      <c r="P289" s="2"/>
      <c r="Q289" s="2"/>
      <c r="R289" s="2"/>
      <c r="S289" s="2"/>
      <c r="T289" s="2"/>
      <c r="U289" s="2"/>
      <c r="V289" s="2"/>
      <c r="W289" s="2"/>
      <c r="X289" s="2"/>
      <c r="Y289" s="2"/>
      <c r="Z289" s="1"/>
      <c r="AA289" s="1"/>
      <c r="AB289" s="1"/>
      <c r="AC289" s="1"/>
      <c r="AD289" s="1"/>
    </row>
    <row r="290" spans="1:30" ht="15.75" customHeight="1">
      <c r="A290" s="46"/>
      <c r="B290" s="46"/>
      <c r="C290" s="46"/>
      <c r="D290" s="46"/>
      <c r="E290" s="46"/>
      <c r="F290" s="46"/>
      <c r="G290" s="46"/>
      <c r="H290" s="46"/>
      <c r="I290" s="46"/>
      <c r="J290" s="46"/>
      <c r="K290" s="46"/>
      <c r="L290" s="46"/>
      <c r="M290" s="46"/>
      <c r="N290" s="46"/>
      <c r="O290" s="2"/>
      <c r="P290" s="2"/>
      <c r="Q290" s="2"/>
      <c r="R290" s="2"/>
      <c r="S290" s="2"/>
      <c r="T290" s="2"/>
      <c r="U290" s="2"/>
      <c r="V290" s="2"/>
      <c r="W290" s="2"/>
      <c r="X290" s="2"/>
      <c r="Y290" s="2"/>
      <c r="Z290" s="1"/>
      <c r="AA290" s="1"/>
      <c r="AB290" s="1"/>
      <c r="AC290" s="1"/>
      <c r="AD290" s="1"/>
    </row>
    <row r="291" spans="1:30" ht="15.75" customHeight="1">
      <c r="A291" s="46"/>
      <c r="B291" s="46"/>
      <c r="C291" s="46"/>
      <c r="D291" s="46"/>
      <c r="E291" s="46"/>
      <c r="F291" s="46"/>
      <c r="G291" s="46"/>
      <c r="H291" s="46"/>
      <c r="I291" s="46"/>
      <c r="J291" s="46"/>
      <c r="K291" s="46"/>
      <c r="L291" s="46"/>
      <c r="M291" s="46"/>
      <c r="N291" s="46"/>
      <c r="O291" s="2"/>
      <c r="P291" s="2"/>
      <c r="Q291" s="2"/>
      <c r="R291" s="2"/>
      <c r="S291" s="2"/>
      <c r="T291" s="2"/>
      <c r="U291" s="2"/>
      <c r="V291" s="2"/>
      <c r="W291" s="2"/>
      <c r="X291" s="2"/>
      <c r="Y291" s="2"/>
      <c r="Z291" s="1"/>
      <c r="AA291" s="1"/>
      <c r="AB291" s="1"/>
      <c r="AC291" s="1"/>
      <c r="AD291" s="1"/>
    </row>
    <row r="292" spans="1:30" ht="15.75" customHeight="1">
      <c r="A292" s="46"/>
      <c r="B292" s="46"/>
      <c r="C292" s="46"/>
      <c r="D292" s="46"/>
      <c r="E292" s="46"/>
      <c r="F292" s="46"/>
      <c r="G292" s="46"/>
      <c r="H292" s="46"/>
      <c r="I292" s="46"/>
      <c r="J292" s="46"/>
      <c r="K292" s="46"/>
      <c r="L292" s="46"/>
      <c r="M292" s="46"/>
      <c r="N292" s="46"/>
      <c r="O292" s="2"/>
      <c r="P292" s="2"/>
      <c r="Q292" s="2"/>
      <c r="R292" s="2"/>
      <c r="S292" s="2"/>
      <c r="T292" s="2"/>
      <c r="U292" s="2"/>
      <c r="V292" s="2"/>
      <c r="W292" s="2"/>
      <c r="X292" s="2"/>
      <c r="Y292" s="2"/>
      <c r="Z292" s="1"/>
      <c r="AA292" s="1"/>
      <c r="AB292" s="1"/>
      <c r="AC292" s="1"/>
      <c r="AD292" s="1"/>
    </row>
    <row r="293" spans="1:30" ht="15.75" customHeight="1">
      <c r="A293" s="46"/>
      <c r="B293" s="46"/>
      <c r="C293" s="46"/>
      <c r="D293" s="46"/>
      <c r="E293" s="46"/>
      <c r="F293" s="46"/>
      <c r="G293" s="46"/>
      <c r="H293" s="46"/>
      <c r="I293" s="46"/>
      <c r="J293" s="46"/>
      <c r="K293" s="46"/>
      <c r="L293" s="46"/>
      <c r="M293" s="46"/>
      <c r="N293" s="46"/>
      <c r="O293" s="2"/>
      <c r="P293" s="2"/>
      <c r="Q293" s="2"/>
      <c r="R293" s="2"/>
      <c r="S293" s="2"/>
      <c r="T293" s="2"/>
      <c r="U293" s="2"/>
      <c r="V293" s="2"/>
      <c r="W293" s="2"/>
      <c r="X293" s="2"/>
      <c r="Y293" s="2"/>
      <c r="Z293" s="1"/>
      <c r="AA293" s="1"/>
      <c r="AB293" s="1"/>
      <c r="AC293" s="1"/>
      <c r="AD293" s="1"/>
    </row>
    <row r="294" spans="1:30" ht="15.75" customHeight="1">
      <c r="A294" s="46"/>
      <c r="B294" s="46"/>
      <c r="C294" s="46"/>
      <c r="D294" s="46"/>
      <c r="E294" s="46"/>
      <c r="F294" s="46"/>
      <c r="G294" s="46"/>
      <c r="H294" s="46"/>
      <c r="I294" s="46"/>
      <c r="J294" s="46"/>
      <c r="K294" s="46"/>
      <c r="L294" s="46"/>
      <c r="M294" s="46"/>
      <c r="N294" s="46"/>
      <c r="O294" s="2"/>
      <c r="P294" s="2"/>
      <c r="Q294" s="2"/>
      <c r="R294" s="2"/>
      <c r="S294" s="2"/>
      <c r="T294" s="2"/>
      <c r="U294" s="2"/>
      <c r="V294" s="2"/>
      <c r="W294" s="2"/>
      <c r="X294" s="2"/>
      <c r="Y294" s="2"/>
      <c r="Z294" s="1"/>
      <c r="AA294" s="1"/>
      <c r="AB294" s="1"/>
      <c r="AC294" s="1"/>
      <c r="AD294" s="1"/>
    </row>
    <row r="295" spans="1:30" ht="15.75" customHeight="1">
      <c r="A295" s="46"/>
      <c r="B295" s="46"/>
      <c r="C295" s="46"/>
      <c r="D295" s="46"/>
      <c r="E295" s="46"/>
      <c r="F295" s="46"/>
      <c r="G295" s="46"/>
      <c r="H295" s="46"/>
      <c r="I295" s="46"/>
      <c r="J295" s="46"/>
      <c r="K295" s="46"/>
      <c r="L295" s="46"/>
      <c r="M295" s="46"/>
      <c r="N295" s="46"/>
      <c r="O295" s="2"/>
      <c r="P295" s="2"/>
      <c r="Q295" s="2"/>
      <c r="R295" s="2"/>
      <c r="S295" s="2"/>
      <c r="T295" s="2"/>
      <c r="U295" s="2"/>
      <c r="V295" s="2"/>
      <c r="W295" s="2"/>
      <c r="X295" s="2"/>
      <c r="Y295" s="2"/>
      <c r="Z295" s="1"/>
      <c r="AA295" s="1"/>
      <c r="AB295" s="1"/>
      <c r="AC295" s="1"/>
      <c r="AD295" s="1"/>
    </row>
    <row r="296" spans="1:30" ht="15.75" customHeight="1">
      <c r="A296" s="46"/>
      <c r="B296" s="46"/>
      <c r="C296" s="46"/>
      <c r="D296" s="46"/>
      <c r="E296" s="46"/>
      <c r="F296" s="46"/>
      <c r="G296" s="46"/>
      <c r="H296" s="46"/>
      <c r="I296" s="46"/>
      <c r="J296" s="46"/>
      <c r="K296" s="46"/>
      <c r="L296" s="46"/>
      <c r="M296" s="46"/>
      <c r="N296" s="46"/>
      <c r="O296" s="2"/>
      <c r="P296" s="2"/>
      <c r="Q296" s="2"/>
      <c r="R296" s="2"/>
      <c r="S296" s="2"/>
      <c r="T296" s="2"/>
      <c r="U296" s="2"/>
      <c r="V296" s="2"/>
      <c r="W296" s="2"/>
      <c r="X296" s="2"/>
      <c r="Y296" s="2"/>
      <c r="Z296" s="1"/>
      <c r="AA296" s="1"/>
      <c r="AB296" s="1"/>
      <c r="AC296" s="1"/>
      <c r="AD296" s="1"/>
    </row>
    <row r="297" spans="1:30" ht="15.75" customHeight="1">
      <c r="A297" s="46"/>
      <c r="B297" s="46"/>
      <c r="C297" s="46"/>
      <c r="D297" s="46"/>
      <c r="E297" s="46"/>
      <c r="F297" s="46"/>
      <c r="G297" s="46"/>
      <c r="H297" s="46"/>
      <c r="I297" s="46"/>
      <c r="J297" s="46"/>
      <c r="K297" s="46"/>
      <c r="L297" s="46"/>
      <c r="M297" s="46"/>
      <c r="N297" s="46"/>
      <c r="O297" s="2"/>
      <c r="P297" s="2"/>
      <c r="Q297" s="2"/>
      <c r="R297" s="2"/>
      <c r="S297" s="2"/>
      <c r="T297" s="2"/>
      <c r="U297" s="2"/>
      <c r="V297" s="2"/>
      <c r="W297" s="2"/>
      <c r="X297" s="2"/>
      <c r="Y297" s="2"/>
      <c r="Z297" s="1"/>
      <c r="AA297" s="1"/>
      <c r="AB297" s="1"/>
      <c r="AC297" s="1"/>
      <c r="AD297" s="1"/>
    </row>
    <row r="298" spans="1:30" ht="15.75" customHeight="1">
      <c r="A298" s="46"/>
      <c r="B298" s="46"/>
      <c r="C298" s="46"/>
      <c r="D298" s="46"/>
      <c r="E298" s="46"/>
      <c r="F298" s="46"/>
      <c r="G298" s="46"/>
      <c r="H298" s="46"/>
      <c r="I298" s="46"/>
      <c r="J298" s="46"/>
      <c r="K298" s="46"/>
      <c r="L298" s="46"/>
      <c r="M298" s="46"/>
      <c r="N298" s="46"/>
      <c r="O298" s="2"/>
      <c r="P298" s="2"/>
      <c r="Q298" s="2"/>
      <c r="R298" s="2"/>
      <c r="S298" s="2"/>
      <c r="T298" s="2"/>
      <c r="U298" s="2"/>
      <c r="V298" s="2"/>
      <c r="W298" s="2"/>
      <c r="X298" s="2"/>
      <c r="Y298" s="2"/>
      <c r="Z298" s="1"/>
      <c r="AA298" s="1"/>
      <c r="AB298" s="1"/>
      <c r="AC298" s="1"/>
      <c r="AD298" s="1"/>
    </row>
    <row r="299" spans="1:30" ht="15.75" customHeight="1">
      <c r="A299" s="46"/>
      <c r="B299" s="46"/>
      <c r="C299" s="46"/>
      <c r="D299" s="46"/>
      <c r="E299" s="46"/>
      <c r="F299" s="46"/>
      <c r="G299" s="46"/>
      <c r="H299" s="46"/>
      <c r="I299" s="46"/>
      <c r="J299" s="46"/>
      <c r="K299" s="46"/>
      <c r="L299" s="46"/>
      <c r="M299" s="46"/>
      <c r="N299" s="46"/>
      <c r="O299" s="2"/>
      <c r="P299" s="2"/>
      <c r="Q299" s="2"/>
      <c r="R299" s="2"/>
      <c r="S299" s="2"/>
      <c r="T299" s="2"/>
      <c r="U299" s="2"/>
      <c r="V299" s="2"/>
      <c r="W299" s="2"/>
      <c r="X299" s="2"/>
      <c r="Y299" s="2"/>
      <c r="Z299" s="1"/>
      <c r="AA299" s="1"/>
      <c r="AB299" s="1"/>
      <c r="AC299" s="1"/>
      <c r="AD299" s="1"/>
    </row>
    <row r="300" spans="1:30" ht="15.75" customHeight="1">
      <c r="A300" s="46"/>
      <c r="B300" s="46"/>
      <c r="C300" s="46"/>
      <c r="D300" s="46"/>
      <c r="E300" s="46"/>
      <c r="F300" s="46"/>
      <c r="G300" s="46"/>
      <c r="H300" s="46"/>
      <c r="I300" s="46"/>
      <c r="J300" s="46"/>
      <c r="K300" s="46"/>
      <c r="L300" s="46"/>
      <c r="M300" s="46"/>
      <c r="N300" s="46"/>
      <c r="O300" s="2"/>
      <c r="P300" s="2"/>
      <c r="Q300" s="2"/>
      <c r="R300" s="2"/>
      <c r="S300" s="2"/>
      <c r="T300" s="2"/>
      <c r="U300" s="2"/>
      <c r="V300" s="2"/>
      <c r="W300" s="2"/>
      <c r="X300" s="2"/>
      <c r="Y300" s="2"/>
      <c r="Z300" s="1"/>
      <c r="AA300" s="1"/>
      <c r="AB300" s="1"/>
      <c r="AC300" s="1"/>
      <c r="AD300" s="1"/>
    </row>
    <row r="301" spans="1:30" ht="15.75" customHeight="1">
      <c r="A301" s="46"/>
      <c r="B301" s="46"/>
      <c r="C301" s="46"/>
      <c r="D301" s="46"/>
      <c r="E301" s="46"/>
      <c r="F301" s="46"/>
      <c r="G301" s="46"/>
      <c r="H301" s="46"/>
      <c r="I301" s="46"/>
      <c r="J301" s="46"/>
      <c r="K301" s="46"/>
      <c r="L301" s="46"/>
      <c r="M301" s="46"/>
      <c r="N301" s="46"/>
      <c r="O301" s="2"/>
      <c r="P301" s="2"/>
      <c r="Q301" s="2"/>
      <c r="R301" s="2"/>
      <c r="S301" s="2"/>
      <c r="T301" s="2"/>
      <c r="U301" s="2"/>
      <c r="V301" s="2"/>
      <c r="W301" s="2"/>
      <c r="X301" s="2"/>
      <c r="Y301" s="2"/>
      <c r="Z301" s="1"/>
      <c r="AA301" s="1"/>
      <c r="AB301" s="1"/>
      <c r="AC301" s="1"/>
      <c r="AD301" s="1"/>
    </row>
    <row r="302" spans="1:30" ht="15.75" customHeight="1">
      <c r="A302" s="46"/>
      <c r="B302" s="46"/>
      <c r="C302" s="46"/>
      <c r="D302" s="46"/>
      <c r="E302" s="46"/>
      <c r="F302" s="46"/>
      <c r="G302" s="46"/>
      <c r="H302" s="46"/>
      <c r="I302" s="46"/>
      <c r="J302" s="46"/>
      <c r="K302" s="46"/>
      <c r="L302" s="46"/>
      <c r="M302" s="46"/>
      <c r="N302" s="46"/>
      <c r="O302" s="2"/>
      <c r="P302" s="2"/>
      <c r="Q302" s="2"/>
      <c r="R302" s="2"/>
      <c r="S302" s="2"/>
      <c r="T302" s="2"/>
      <c r="U302" s="2"/>
      <c r="V302" s="2"/>
      <c r="W302" s="2"/>
      <c r="X302" s="2"/>
      <c r="Y302" s="2"/>
      <c r="Z302" s="1"/>
      <c r="AA302" s="1"/>
      <c r="AB302" s="1"/>
      <c r="AC302" s="1"/>
      <c r="AD302" s="1"/>
    </row>
    <row r="303" spans="1:30" ht="15.75" customHeight="1">
      <c r="A303" s="46"/>
      <c r="B303" s="46"/>
      <c r="C303" s="46"/>
      <c r="D303" s="46"/>
      <c r="E303" s="46"/>
      <c r="F303" s="46"/>
      <c r="G303" s="46"/>
      <c r="H303" s="46"/>
      <c r="I303" s="46"/>
      <c r="J303" s="46"/>
      <c r="K303" s="46"/>
      <c r="L303" s="46"/>
      <c r="M303" s="46"/>
      <c r="N303" s="46"/>
      <c r="O303" s="2"/>
      <c r="P303" s="2"/>
      <c r="Q303" s="2"/>
      <c r="R303" s="2"/>
      <c r="S303" s="2"/>
      <c r="T303" s="2"/>
      <c r="U303" s="2"/>
      <c r="V303" s="2"/>
      <c r="W303" s="2"/>
      <c r="X303" s="2"/>
      <c r="Y303" s="2"/>
      <c r="Z303" s="1"/>
      <c r="AA303" s="1"/>
      <c r="AB303" s="1"/>
      <c r="AC303" s="1"/>
      <c r="AD303" s="1"/>
    </row>
    <row r="304" spans="1:30" ht="15.75" customHeight="1">
      <c r="A304" s="46"/>
      <c r="B304" s="46"/>
      <c r="C304" s="46"/>
      <c r="D304" s="46"/>
      <c r="E304" s="46"/>
      <c r="F304" s="46"/>
      <c r="G304" s="46"/>
      <c r="H304" s="46"/>
      <c r="I304" s="46"/>
      <c r="J304" s="46"/>
      <c r="K304" s="46"/>
      <c r="L304" s="46"/>
      <c r="M304" s="46"/>
      <c r="N304" s="46"/>
      <c r="O304" s="2"/>
      <c r="P304" s="2"/>
      <c r="Q304" s="2"/>
      <c r="R304" s="2"/>
      <c r="S304" s="2"/>
      <c r="T304" s="2"/>
      <c r="U304" s="2"/>
      <c r="V304" s="2"/>
      <c r="W304" s="2"/>
      <c r="X304" s="2"/>
      <c r="Y304" s="2"/>
      <c r="Z304" s="1"/>
      <c r="AA304" s="1"/>
      <c r="AB304" s="1"/>
      <c r="AC304" s="1"/>
      <c r="AD304" s="1"/>
    </row>
    <row r="305" spans="1:30" ht="15.75" customHeight="1">
      <c r="A305" s="46"/>
      <c r="B305" s="46"/>
      <c r="C305" s="46"/>
      <c r="D305" s="46"/>
      <c r="E305" s="46"/>
      <c r="F305" s="46"/>
      <c r="G305" s="46"/>
      <c r="H305" s="46"/>
      <c r="I305" s="46"/>
      <c r="J305" s="46"/>
      <c r="K305" s="46"/>
      <c r="L305" s="46"/>
      <c r="M305" s="46"/>
      <c r="N305" s="46"/>
      <c r="O305" s="2"/>
      <c r="P305" s="2"/>
      <c r="Q305" s="2"/>
      <c r="R305" s="2"/>
      <c r="S305" s="2"/>
      <c r="T305" s="2"/>
      <c r="U305" s="2"/>
      <c r="V305" s="2"/>
      <c r="W305" s="2"/>
      <c r="X305" s="2"/>
      <c r="Y305" s="2"/>
      <c r="Z305" s="1"/>
      <c r="AA305" s="1"/>
      <c r="AB305" s="1"/>
      <c r="AC305" s="1"/>
      <c r="AD305" s="1"/>
    </row>
    <row r="306" spans="1:30" ht="15.75" customHeight="1">
      <c r="A306" s="46"/>
      <c r="B306" s="46"/>
      <c r="C306" s="46"/>
      <c r="D306" s="46"/>
      <c r="E306" s="46"/>
      <c r="F306" s="46"/>
      <c r="G306" s="46"/>
      <c r="H306" s="46"/>
      <c r="I306" s="46"/>
      <c r="J306" s="46"/>
      <c r="K306" s="46"/>
      <c r="L306" s="46"/>
      <c r="M306" s="46"/>
      <c r="N306" s="46"/>
      <c r="O306" s="2"/>
      <c r="P306" s="2"/>
      <c r="Q306" s="2"/>
      <c r="R306" s="2"/>
      <c r="S306" s="2"/>
      <c r="T306" s="2"/>
      <c r="U306" s="2"/>
      <c r="V306" s="2"/>
      <c r="W306" s="2"/>
      <c r="X306" s="2"/>
      <c r="Y306" s="2"/>
      <c r="Z306" s="1"/>
      <c r="AA306" s="1"/>
      <c r="AB306" s="1"/>
      <c r="AC306" s="1"/>
      <c r="AD306" s="1"/>
    </row>
    <row r="307" spans="1:30" ht="15.75" customHeight="1">
      <c r="A307" s="46"/>
      <c r="B307" s="46"/>
      <c r="C307" s="46"/>
      <c r="D307" s="46"/>
      <c r="E307" s="46"/>
      <c r="F307" s="46"/>
      <c r="G307" s="46"/>
      <c r="H307" s="46"/>
      <c r="I307" s="46"/>
      <c r="J307" s="46"/>
      <c r="K307" s="46"/>
      <c r="L307" s="46"/>
      <c r="M307" s="46"/>
      <c r="N307" s="46"/>
      <c r="O307" s="2"/>
      <c r="P307" s="2"/>
      <c r="Q307" s="2"/>
      <c r="R307" s="2"/>
      <c r="S307" s="2"/>
      <c r="T307" s="2"/>
      <c r="U307" s="2"/>
      <c r="V307" s="2"/>
      <c r="W307" s="2"/>
      <c r="X307" s="2"/>
      <c r="Y307" s="2"/>
      <c r="Z307" s="1"/>
      <c r="AA307" s="1"/>
      <c r="AB307" s="1"/>
      <c r="AC307" s="1"/>
      <c r="AD307" s="1"/>
    </row>
    <row r="308" spans="1:30" ht="15.75" customHeight="1">
      <c r="A308" s="46"/>
      <c r="B308" s="46"/>
      <c r="C308" s="46"/>
      <c r="D308" s="46"/>
      <c r="E308" s="46"/>
      <c r="F308" s="46"/>
      <c r="G308" s="46"/>
      <c r="H308" s="46"/>
      <c r="I308" s="46"/>
      <c r="J308" s="46"/>
      <c r="K308" s="46"/>
      <c r="L308" s="46"/>
      <c r="M308" s="46"/>
      <c r="N308" s="46"/>
      <c r="O308" s="2"/>
      <c r="P308" s="2"/>
      <c r="Q308" s="2"/>
      <c r="R308" s="2"/>
      <c r="S308" s="2"/>
      <c r="T308" s="2"/>
      <c r="U308" s="2"/>
      <c r="V308" s="2"/>
      <c r="W308" s="2"/>
      <c r="X308" s="2"/>
      <c r="Y308" s="2"/>
      <c r="Z308" s="1"/>
      <c r="AA308" s="1"/>
      <c r="AB308" s="1"/>
      <c r="AC308" s="1"/>
      <c r="AD308" s="1"/>
    </row>
    <row r="309" spans="1:30" ht="15.75" customHeight="1">
      <c r="A309" s="46"/>
      <c r="B309" s="46"/>
      <c r="C309" s="46"/>
      <c r="D309" s="46"/>
      <c r="E309" s="46"/>
      <c r="F309" s="46"/>
      <c r="G309" s="46"/>
      <c r="H309" s="46"/>
      <c r="I309" s="46"/>
      <c r="J309" s="46"/>
      <c r="K309" s="46"/>
      <c r="L309" s="46"/>
      <c r="M309" s="46"/>
      <c r="N309" s="46"/>
      <c r="O309" s="2"/>
      <c r="P309" s="2"/>
      <c r="Q309" s="2"/>
      <c r="R309" s="2"/>
      <c r="S309" s="2"/>
      <c r="T309" s="2"/>
      <c r="U309" s="2"/>
      <c r="V309" s="2"/>
      <c r="W309" s="2"/>
      <c r="X309" s="2"/>
      <c r="Y309" s="2"/>
      <c r="Z309" s="1"/>
      <c r="AA309" s="1"/>
      <c r="AB309" s="1"/>
      <c r="AC309" s="1"/>
      <c r="AD309" s="1"/>
    </row>
    <row r="310" spans="1:30" ht="15.75" customHeight="1">
      <c r="A310" s="46"/>
      <c r="B310" s="46"/>
      <c r="C310" s="46"/>
      <c r="D310" s="46"/>
      <c r="E310" s="46"/>
      <c r="F310" s="46"/>
      <c r="G310" s="46"/>
      <c r="H310" s="46"/>
      <c r="I310" s="46"/>
      <c r="J310" s="46"/>
      <c r="K310" s="46"/>
      <c r="L310" s="46"/>
      <c r="M310" s="46"/>
      <c r="N310" s="46"/>
      <c r="O310" s="2"/>
      <c r="P310" s="2"/>
      <c r="Q310" s="2"/>
      <c r="R310" s="2"/>
      <c r="S310" s="2"/>
      <c r="T310" s="2"/>
      <c r="U310" s="2"/>
      <c r="V310" s="2"/>
      <c r="W310" s="2"/>
      <c r="X310" s="2"/>
      <c r="Y310" s="2"/>
      <c r="Z310" s="1"/>
      <c r="AA310" s="1"/>
      <c r="AB310" s="1"/>
      <c r="AC310" s="1"/>
      <c r="AD310" s="1"/>
    </row>
    <row r="311" spans="1:30" ht="15.75" customHeight="1">
      <c r="A311" s="46"/>
      <c r="B311" s="46"/>
      <c r="C311" s="46"/>
      <c r="D311" s="46"/>
      <c r="E311" s="46"/>
      <c r="F311" s="46"/>
      <c r="G311" s="46"/>
      <c r="H311" s="46"/>
      <c r="I311" s="46"/>
      <c r="J311" s="46"/>
      <c r="K311" s="46"/>
      <c r="L311" s="46"/>
      <c r="M311" s="46"/>
      <c r="N311" s="46"/>
      <c r="O311" s="2"/>
      <c r="P311" s="2"/>
      <c r="Q311" s="2"/>
      <c r="R311" s="2"/>
      <c r="S311" s="2"/>
      <c r="T311" s="2"/>
      <c r="U311" s="2"/>
      <c r="V311" s="2"/>
      <c r="W311" s="2"/>
      <c r="X311" s="2"/>
      <c r="Y311" s="2"/>
      <c r="Z311" s="1"/>
      <c r="AA311" s="1"/>
      <c r="AB311" s="1"/>
      <c r="AC311" s="1"/>
      <c r="AD311" s="1"/>
    </row>
    <row r="312" spans="1:30" ht="15.75" customHeight="1">
      <c r="A312" s="46"/>
      <c r="B312" s="46"/>
      <c r="C312" s="46"/>
      <c r="D312" s="46"/>
      <c r="E312" s="46"/>
      <c r="F312" s="46"/>
      <c r="G312" s="46"/>
      <c r="H312" s="46"/>
      <c r="I312" s="46"/>
      <c r="J312" s="46"/>
      <c r="K312" s="46"/>
      <c r="L312" s="46"/>
      <c r="M312" s="46"/>
      <c r="N312" s="46"/>
      <c r="O312" s="2"/>
      <c r="P312" s="2"/>
      <c r="Q312" s="2"/>
      <c r="R312" s="2"/>
      <c r="S312" s="2"/>
      <c r="T312" s="2"/>
      <c r="U312" s="2"/>
      <c r="V312" s="2"/>
      <c r="W312" s="2"/>
      <c r="X312" s="2"/>
      <c r="Y312" s="2"/>
      <c r="Z312" s="1"/>
      <c r="AA312" s="1"/>
      <c r="AB312" s="1"/>
      <c r="AC312" s="1"/>
      <c r="AD312" s="1"/>
    </row>
    <row r="313" spans="1:30" ht="15.75" customHeight="1">
      <c r="A313" s="46"/>
      <c r="B313" s="46"/>
      <c r="C313" s="46"/>
      <c r="D313" s="46"/>
      <c r="E313" s="46"/>
      <c r="F313" s="46"/>
      <c r="G313" s="46"/>
      <c r="H313" s="46"/>
      <c r="I313" s="46"/>
      <c r="J313" s="46"/>
      <c r="K313" s="46"/>
      <c r="L313" s="46"/>
      <c r="M313" s="46"/>
      <c r="N313" s="46"/>
      <c r="O313" s="2"/>
      <c r="P313" s="2"/>
      <c r="Q313" s="2"/>
      <c r="R313" s="2"/>
      <c r="S313" s="2"/>
      <c r="T313" s="2"/>
      <c r="U313" s="2"/>
      <c r="V313" s="2"/>
      <c r="W313" s="2"/>
      <c r="X313" s="2"/>
      <c r="Y313" s="2"/>
      <c r="Z313" s="1"/>
      <c r="AA313" s="1"/>
      <c r="AB313" s="1"/>
      <c r="AC313" s="1"/>
      <c r="AD313" s="1"/>
    </row>
    <row r="314" spans="1:30" ht="15.75" customHeight="1">
      <c r="A314" s="46"/>
      <c r="B314" s="46"/>
      <c r="C314" s="46"/>
      <c r="D314" s="46"/>
      <c r="E314" s="46"/>
      <c r="F314" s="46"/>
      <c r="G314" s="46"/>
      <c r="H314" s="46"/>
      <c r="I314" s="46"/>
      <c r="J314" s="46"/>
      <c r="K314" s="46"/>
      <c r="L314" s="46"/>
      <c r="M314" s="46"/>
      <c r="N314" s="46"/>
      <c r="O314" s="2"/>
      <c r="P314" s="2"/>
      <c r="Q314" s="2"/>
      <c r="R314" s="2"/>
      <c r="S314" s="2"/>
      <c r="T314" s="2"/>
      <c r="U314" s="2"/>
      <c r="V314" s="2"/>
      <c r="W314" s="2"/>
      <c r="X314" s="2"/>
      <c r="Y314" s="2"/>
      <c r="Z314" s="1"/>
      <c r="AA314" s="1"/>
      <c r="AB314" s="1"/>
      <c r="AC314" s="1"/>
      <c r="AD314" s="1"/>
    </row>
    <row r="315" spans="1:30" ht="15.75" customHeight="1">
      <c r="A315" s="46"/>
      <c r="B315" s="46"/>
      <c r="C315" s="46"/>
      <c r="D315" s="46"/>
      <c r="E315" s="46"/>
      <c r="F315" s="46"/>
      <c r="G315" s="46"/>
      <c r="H315" s="46"/>
      <c r="I315" s="46"/>
      <c r="J315" s="46"/>
      <c r="K315" s="46"/>
      <c r="L315" s="46"/>
      <c r="M315" s="46"/>
      <c r="N315" s="46"/>
      <c r="O315" s="2"/>
      <c r="P315" s="2"/>
      <c r="Q315" s="2"/>
      <c r="R315" s="2"/>
      <c r="S315" s="2"/>
      <c r="T315" s="2"/>
      <c r="U315" s="2"/>
      <c r="V315" s="2"/>
      <c r="W315" s="2"/>
      <c r="X315" s="2"/>
      <c r="Y315" s="2"/>
      <c r="Z315" s="1"/>
      <c r="AA315" s="1"/>
      <c r="AB315" s="1"/>
      <c r="AC315" s="1"/>
      <c r="AD315" s="1"/>
    </row>
    <row r="316" spans="1:30" ht="15.75" customHeight="1">
      <c r="A316" s="46"/>
      <c r="B316" s="46"/>
      <c r="C316" s="46"/>
      <c r="D316" s="46"/>
      <c r="E316" s="46"/>
      <c r="F316" s="46"/>
      <c r="G316" s="46"/>
      <c r="H316" s="46"/>
      <c r="I316" s="46"/>
      <c r="J316" s="46"/>
      <c r="K316" s="46"/>
      <c r="L316" s="46"/>
      <c r="M316" s="46"/>
      <c r="N316" s="46"/>
      <c r="O316" s="2"/>
      <c r="P316" s="2"/>
      <c r="Q316" s="2"/>
      <c r="R316" s="2"/>
      <c r="S316" s="2"/>
      <c r="T316" s="2"/>
      <c r="U316" s="2"/>
      <c r="V316" s="2"/>
      <c r="W316" s="2"/>
      <c r="X316" s="2"/>
      <c r="Y316" s="2"/>
      <c r="Z316" s="1"/>
      <c r="AA316" s="1"/>
      <c r="AB316" s="1"/>
      <c r="AC316" s="1"/>
      <c r="AD316" s="1"/>
    </row>
    <row r="317" spans="1:30" ht="15.75" customHeight="1">
      <c r="A317" s="46"/>
      <c r="B317" s="46"/>
      <c r="C317" s="46"/>
      <c r="D317" s="46"/>
      <c r="E317" s="46"/>
      <c r="F317" s="46"/>
      <c r="G317" s="46"/>
      <c r="H317" s="46"/>
      <c r="I317" s="46"/>
      <c r="J317" s="46"/>
      <c r="K317" s="46"/>
      <c r="L317" s="46"/>
      <c r="M317" s="46"/>
      <c r="N317" s="46"/>
      <c r="O317" s="2"/>
      <c r="P317" s="2"/>
      <c r="Q317" s="2"/>
      <c r="R317" s="2"/>
      <c r="S317" s="2"/>
      <c r="T317" s="2"/>
      <c r="U317" s="2"/>
      <c r="V317" s="2"/>
      <c r="W317" s="2"/>
      <c r="X317" s="2"/>
      <c r="Y317" s="2"/>
      <c r="Z317" s="1"/>
      <c r="AA317" s="1"/>
      <c r="AB317" s="1"/>
      <c r="AC317" s="1"/>
      <c r="AD317" s="1"/>
    </row>
    <row r="318" spans="1:30" ht="15.75" customHeight="1">
      <c r="A318" s="46"/>
      <c r="B318" s="46"/>
      <c r="C318" s="46"/>
      <c r="D318" s="46"/>
      <c r="E318" s="46"/>
      <c r="F318" s="46"/>
      <c r="G318" s="46"/>
      <c r="H318" s="46"/>
      <c r="I318" s="46"/>
      <c r="J318" s="46"/>
      <c r="K318" s="46"/>
      <c r="L318" s="46"/>
      <c r="M318" s="46"/>
      <c r="N318" s="46"/>
      <c r="O318" s="2"/>
      <c r="P318" s="2"/>
      <c r="Q318" s="2"/>
      <c r="R318" s="2"/>
      <c r="S318" s="2"/>
      <c r="T318" s="2"/>
      <c r="U318" s="2"/>
      <c r="V318" s="2"/>
      <c r="W318" s="2"/>
      <c r="X318" s="2"/>
      <c r="Y318" s="2"/>
      <c r="Z318" s="1"/>
      <c r="AA318" s="1"/>
      <c r="AB318" s="1"/>
      <c r="AC318" s="1"/>
      <c r="AD318" s="1"/>
    </row>
    <row r="319" spans="1:30" ht="15.75" customHeight="1">
      <c r="A319" s="46"/>
      <c r="B319" s="46"/>
      <c r="C319" s="46"/>
      <c r="D319" s="46"/>
      <c r="E319" s="46"/>
      <c r="F319" s="46"/>
      <c r="G319" s="46"/>
      <c r="H319" s="46"/>
      <c r="I319" s="46"/>
      <c r="J319" s="46"/>
      <c r="K319" s="46"/>
      <c r="L319" s="46"/>
      <c r="M319" s="46"/>
      <c r="N319" s="46"/>
      <c r="O319" s="2"/>
      <c r="P319" s="2"/>
      <c r="Q319" s="2"/>
      <c r="R319" s="2"/>
      <c r="S319" s="2"/>
      <c r="T319" s="2"/>
      <c r="U319" s="2"/>
      <c r="V319" s="2"/>
      <c r="W319" s="2"/>
      <c r="X319" s="2"/>
      <c r="Y319" s="2"/>
      <c r="Z319" s="1"/>
      <c r="AA319" s="1"/>
      <c r="AB319" s="1"/>
      <c r="AC319" s="1"/>
      <c r="AD319" s="1"/>
    </row>
    <row r="320" spans="1:30" ht="15.75" customHeight="1">
      <c r="A320" s="46"/>
      <c r="B320" s="46"/>
      <c r="C320" s="46"/>
      <c r="D320" s="46"/>
      <c r="E320" s="46"/>
      <c r="F320" s="46"/>
      <c r="G320" s="46"/>
      <c r="H320" s="46"/>
      <c r="I320" s="46"/>
      <c r="J320" s="46"/>
      <c r="K320" s="46"/>
      <c r="L320" s="46"/>
      <c r="M320" s="46"/>
      <c r="N320" s="46"/>
      <c r="O320" s="2"/>
      <c r="P320" s="2"/>
      <c r="Q320" s="2"/>
      <c r="R320" s="2"/>
      <c r="S320" s="2"/>
      <c r="T320" s="2"/>
      <c r="U320" s="2"/>
      <c r="V320" s="2"/>
      <c r="W320" s="2"/>
      <c r="X320" s="2"/>
      <c r="Y320" s="2"/>
      <c r="Z320" s="1"/>
      <c r="AA320" s="1"/>
      <c r="AB320" s="1"/>
      <c r="AC320" s="1"/>
      <c r="AD320" s="1"/>
    </row>
    <row r="321" spans="1:30" ht="15.75" customHeight="1">
      <c r="A321" s="46"/>
      <c r="B321" s="46"/>
      <c r="C321" s="46"/>
      <c r="D321" s="46"/>
      <c r="E321" s="46"/>
      <c r="F321" s="46"/>
      <c r="G321" s="46"/>
      <c r="H321" s="46"/>
      <c r="I321" s="46"/>
      <c r="J321" s="46"/>
      <c r="K321" s="46"/>
      <c r="L321" s="46"/>
      <c r="M321" s="46"/>
      <c r="N321" s="46"/>
      <c r="O321" s="2"/>
      <c r="P321" s="2"/>
      <c r="Q321" s="2"/>
      <c r="R321" s="2"/>
      <c r="S321" s="2"/>
      <c r="T321" s="2"/>
      <c r="U321" s="2"/>
      <c r="V321" s="2"/>
      <c r="W321" s="2"/>
      <c r="X321" s="2"/>
      <c r="Y321" s="2"/>
      <c r="Z321" s="1"/>
      <c r="AA321" s="1"/>
      <c r="AB321" s="1"/>
      <c r="AC321" s="1"/>
      <c r="AD321" s="1"/>
    </row>
    <row r="322" spans="1:30" ht="15.75" customHeight="1">
      <c r="A322" s="46"/>
      <c r="B322" s="46"/>
      <c r="C322" s="46"/>
      <c r="D322" s="46"/>
      <c r="E322" s="46"/>
      <c r="F322" s="46"/>
      <c r="G322" s="46"/>
      <c r="H322" s="46"/>
      <c r="I322" s="46"/>
      <c r="J322" s="46"/>
      <c r="K322" s="46"/>
      <c r="L322" s="46"/>
      <c r="M322" s="46"/>
      <c r="N322" s="46"/>
      <c r="O322" s="2"/>
      <c r="P322" s="2"/>
      <c r="Q322" s="2"/>
      <c r="R322" s="2"/>
      <c r="S322" s="2"/>
      <c r="T322" s="2"/>
      <c r="U322" s="2"/>
      <c r="V322" s="2"/>
      <c r="W322" s="2"/>
      <c r="X322" s="2"/>
      <c r="Y322" s="2"/>
      <c r="Z322" s="1"/>
      <c r="AA322" s="1"/>
      <c r="AB322" s="1"/>
      <c r="AC322" s="1"/>
      <c r="AD322" s="1"/>
    </row>
    <row r="323" spans="1:30" ht="15.75" customHeight="1">
      <c r="A323" s="46"/>
      <c r="B323" s="46"/>
      <c r="C323" s="46"/>
      <c r="D323" s="46"/>
      <c r="E323" s="46"/>
      <c r="F323" s="46"/>
      <c r="G323" s="46"/>
      <c r="H323" s="46"/>
      <c r="I323" s="46"/>
      <c r="J323" s="46"/>
      <c r="K323" s="46"/>
      <c r="L323" s="46"/>
      <c r="M323" s="46"/>
      <c r="N323" s="46"/>
      <c r="O323" s="2"/>
      <c r="P323" s="2"/>
      <c r="Q323" s="2"/>
      <c r="R323" s="2"/>
      <c r="S323" s="2"/>
      <c r="T323" s="2"/>
      <c r="U323" s="2"/>
      <c r="V323" s="2"/>
      <c r="W323" s="2"/>
      <c r="X323" s="2"/>
      <c r="Y323" s="2"/>
      <c r="Z323" s="1"/>
      <c r="AA323" s="1"/>
      <c r="AB323" s="1"/>
      <c r="AC323" s="1"/>
      <c r="AD323" s="1"/>
    </row>
    <row r="324" spans="1:30" ht="15.75" customHeight="1">
      <c r="A324" s="46"/>
      <c r="B324" s="46"/>
      <c r="C324" s="46"/>
      <c r="D324" s="46"/>
      <c r="E324" s="46"/>
      <c r="F324" s="46"/>
      <c r="G324" s="46"/>
      <c r="H324" s="46"/>
      <c r="I324" s="46"/>
      <c r="J324" s="46"/>
      <c r="K324" s="46"/>
      <c r="L324" s="46"/>
      <c r="M324" s="46"/>
      <c r="N324" s="46"/>
      <c r="O324" s="2"/>
      <c r="P324" s="2"/>
      <c r="Q324" s="2"/>
      <c r="R324" s="2"/>
      <c r="S324" s="2"/>
      <c r="T324" s="2"/>
      <c r="U324" s="2"/>
      <c r="V324" s="2"/>
      <c r="W324" s="2"/>
      <c r="X324" s="2"/>
      <c r="Y324" s="2"/>
      <c r="Z324" s="1"/>
      <c r="AA324" s="1"/>
      <c r="AB324" s="1"/>
      <c r="AC324" s="1"/>
      <c r="AD324" s="1"/>
    </row>
    <row r="325" spans="1:30" ht="15.75" customHeight="1">
      <c r="A325" s="46"/>
      <c r="B325" s="46"/>
      <c r="C325" s="46"/>
      <c r="D325" s="46"/>
      <c r="E325" s="46"/>
      <c r="F325" s="46"/>
      <c r="G325" s="46"/>
      <c r="H325" s="46"/>
      <c r="I325" s="46"/>
      <c r="J325" s="46"/>
      <c r="K325" s="46"/>
      <c r="L325" s="46"/>
      <c r="M325" s="46"/>
      <c r="N325" s="46"/>
      <c r="O325" s="2"/>
      <c r="P325" s="2"/>
      <c r="Q325" s="2"/>
      <c r="R325" s="2"/>
      <c r="S325" s="2"/>
      <c r="T325" s="2"/>
      <c r="U325" s="2"/>
      <c r="V325" s="2"/>
      <c r="W325" s="2"/>
      <c r="X325" s="2"/>
      <c r="Y325" s="2"/>
      <c r="Z325" s="1"/>
      <c r="AA325" s="1"/>
      <c r="AB325" s="1"/>
      <c r="AC325" s="1"/>
      <c r="AD325" s="1"/>
    </row>
    <row r="326" spans="1:30" ht="15.75" customHeight="1">
      <c r="A326" s="46"/>
      <c r="B326" s="46"/>
      <c r="C326" s="46"/>
      <c r="D326" s="46"/>
      <c r="E326" s="46"/>
      <c r="F326" s="46"/>
      <c r="G326" s="46"/>
      <c r="H326" s="46"/>
      <c r="I326" s="46"/>
      <c r="J326" s="46"/>
      <c r="K326" s="46"/>
      <c r="L326" s="46"/>
      <c r="M326" s="46"/>
      <c r="N326" s="46"/>
      <c r="O326" s="2"/>
      <c r="P326" s="2"/>
      <c r="Q326" s="2"/>
      <c r="R326" s="2"/>
      <c r="S326" s="2"/>
      <c r="T326" s="2"/>
      <c r="U326" s="2"/>
      <c r="V326" s="2"/>
      <c r="W326" s="2"/>
      <c r="X326" s="2"/>
      <c r="Y326" s="2"/>
      <c r="Z326" s="1"/>
      <c r="AA326" s="1"/>
      <c r="AB326" s="1"/>
      <c r="AC326" s="1"/>
      <c r="AD326" s="1"/>
    </row>
    <row r="327" spans="1:30" ht="15.75" customHeight="1">
      <c r="A327" s="46"/>
      <c r="B327" s="46"/>
      <c r="C327" s="46"/>
      <c r="D327" s="46"/>
      <c r="E327" s="46"/>
      <c r="F327" s="46"/>
      <c r="G327" s="46"/>
      <c r="H327" s="46"/>
      <c r="I327" s="46"/>
      <c r="J327" s="46"/>
      <c r="K327" s="46"/>
      <c r="L327" s="46"/>
      <c r="M327" s="46"/>
      <c r="N327" s="46"/>
      <c r="O327" s="2"/>
      <c r="P327" s="2"/>
      <c r="Q327" s="2"/>
      <c r="R327" s="2"/>
      <c r="S327" s="2"/>
      <c r="T327" s="2"/>
      <c r="U327" s="2"/>
      <c r="V327" s="2"/>
      <c r="W327" s="2"/>
      <c r="X327" s="2"/>
      <c r="Y327" s="2"/>
      <c r="Z327" s="1"/>
      <c r="AA327" s="1"/>
      <c r="AB327" s="1"/>
      <c r="AC327" s="1"/>
      <c r="AD327" s="1"/>
    </row>
    <row r="328" spans="1:30" ht="15.75" customHeight="1">
      <c r="A328" s="46"/>
      <c r="B328" s="46"/>
      <c r="C328" s="46"/>
      <c r="D328" s="46"/>
      <c r="E328" s="46"/>
      <c r="F328" s="46"/>
      <c r="G328" s="46"/>
      <c r="H328" s="46"/>
      <c r="I328" s="46"/>
      <c r="J328" s="46"/>
      <c r="K328" s="46"/>
      <c r="L328" s="46"/>
      <c r="M328" s="46"/>
      <c r="N328" s="46"/>
      <c r="O328" s="2"/>
      <c r="P328" s="2"/>
      <c r="Q328" s="2"/>
      <c r="R328" s="2"/>
      <c r="S328" s="2"/>
      <c r="T328" s="2"/>
      <c r="U328" s="2"/>
      <c r="V328" s="2"/>
      <c r="W328" s="2"/>
      <c r="X328" s="2"/>
      <c r="Y328" s="2"/>
      <c r="Z328" s="1"/>
      <c r="AA328" s="1"/>
      <c r="AB328" s="1"/>
      <c r="AC328" s="1"/>
      <c r="AD328" s="1"/>
    </row>
    <row r="329" spans="1:30" ht="15.75" customHeight="1">
      <c r="A329" s="46"/>
      <c r="B329" s="46"/>
      <c r="C329" s="46"/>
      <c r="D329" s="46"/>
      <c r="E329" s="46"/>
      <c r="F329" s="46"/>
      <c r="G329" s="46"/>
      <c r="H329" s="46"/>
      <c r="I329" s="46"/>
      <c r="J329" s="46"/>
      <c r="K329" s="46"/>
      <c r="L329" s="46"/>
      <c r="M329" s="46"/>
      <c r="N329" s="46"/>
      <c r="O329" s="2"/>
      <c r="P329" s="2"/>
      <c r="Q329" s="2"/>
      <c r="R329" s="2"/>
      <c r="S329" s="2"/>
      <c r="T329" s="2"/>
      <c r="U329" s="2"/>
      <c r="V329" s="2"/>
      <c r="W329" s="2"/>
      <c r="X329" s="2"/>
      <c r="Y329" s="2"/>
      <c r="Z329" s="1"/>
      <c r="AA329" s="1"/>
      <c r="AB329" s="1"/>
      <c r="AC329" s="1"/>
      <c r="AD329" s="1"/>
    </row>
    <row r="330" spans="1:30" ht="15.75" customHeight="1">
      <c r="A330" s="46"/>
      <c r="B330" s="46"/>
      <c r="C330" s="46"/>
      <c r="D330" s="46"/>
      <c r="E330" s="46"/>
      <c r="F330" s="46"/>
      <c r="G330" s="46"/>
      <c r="H330" s="46"/>
      <c r="I330" s="46"/>
      <c r="J330" s="46"/>
      <c r="K330" s="46"/>
      <c r="L330" s="46"/>
      <c r="M330" s="46"/>
      <c r="N330" s="46"/>
      <c r="O330" s="2"/>
      <c r="P330" s="2"/>
      <c r="Q330" s="2"/>
      <c r="R330" s="2"/>
      <c r="S330" s="2"/>
      <c r="T330" s="2"/>
      <c r="U330" s="2"/>
      <c r="V330" s="2"/>
      <c r="W330" s="2"/>
      <c r="X330" s="2"/>
      <c r="Y330" s="2"/>
      <c r="Z330" s="1"/>
      <c r="AA330" s="1"/>
      <c r="AB330" s="1"/>
      <c r="AC330" s="1"/>
      <c r="AD330" s="1"/>
    </row>
    <row r="331" spans="1:30" ht="15.75" customHeight="1">
      <c r="A331" s="46"/>
      <c r="B331" s="46"/>
      <c r="C331" s="46"/>
      <c r="D331" s="46"/>
      <c r="E331" s="46"/>
      <c r="F331" s="46"/>
      <c r="G331" s="46"/>
      <c r="H331" s="46"/>
      <c r="I331" s="46"/>
      <c r="J331" s="46"/>
      <c r="K331" s="46"/>
      <c r="L331" s="46"/>
      <c r="M331" s="46"/>
      <c r="N331" s="46"/>
      <c r="O331" s="2"/>
      <c r="P331" s="2"/>
      <c r="Q331" s="2"/>
      <c r="R331" s="2"/>
      <c r="S331" s="2"/>
      <c r="T331" s="2"/>
      <c r="U331" s="2"/>
      <c r="V331" s="2"/>
      <c r="W331" s="2"/>
      <c r="X331" s="2"/>
      <c r="Y331" s="2"/>
      <c r="Z331" s="1"/>
      <c r="AA331" s="1"/>
      <c r="AB331" s="1"/>
      <c r="AC331" s="1"/>
      <c r="AD331" s="1"/>
    </row>
    <row r="332" spans="1:30" ht="15.75" customHeight="1">
      <c r="A332" s="46"/>
      <c r="B332" s="46"/>
      <c r="C332" s="46"/>
      <c r="D332" s="46"/>
      <c r="E332" s="46"/>
      <c r="F332" s="46"/>
      <c r="G332" s="46"/>
      <c r="H332" s="46"/>
      <c r="I332" s="46"/>
      <c r="J332" s="46"/>
      <c r="K332" s="46"/>
      <c r="L332" s="46"/>
      <c r="M332" s="46"/>
      <c r="N332" s="46"/>
      <c r="O332" s="2"/>
      <c r="P332" s="2"/>
      <c r="Q332" s="2"/>
      <c r="R332" s="2"/>
      <c r="S332" s="2"/>
      <c r="T332" s="2"/>
      <c r="U332" s="2"/>
      <c r="V332" s="2"/>
      <c r="W332" s="2"/>
      <c r="X332" s="2"/>
      <c r="Y332" s="2"/>
      <c r="Z332" s="1"/>
      <c r="AA332" s="1"/>
      <c r="AB332" s="1"/>
      <c r="AC332" s="1"/>
      <c r="AD332" s="1"/>
    </row>
    <row r="333" spans="1:30" ht="15.75" customHeight="1">
      <c r="A333" s="46"/>
      <c r="B333" s="46"/>
      <c r="C333" s="46"/>
      <c r="D333" s="46"/>
      <c r="E333" s="46"/>
      <c r="F333" s="46"/>
      <c r="G333" s="46"/>
      <c r="H333" s="46"/>
      <c r="I333" s="46"/>
      <c r="J333" s="46"/>
      <c r="K333" s="46"/>
      <c r="L333" s="46"/>
      <c r="M333" s="46"/>
      <c r="N333" s="46"/>
      <c r="O333" s="2"/>
      <c r="P333" s="2"/>
      <c r="Q333" s="2"/>
      <c r="R333" s="2"/>
      <c r="S333" s="2"/>
      <c r="T333" s="2"/>
      <c r="U333" s="2"/>
      <c r="V333" s="2"/>
      <c r="W333" s="2"/>
      <c r="X333" s="2"/>
      <c r="Y333" s="2"/>
      <c r="Z333" s="1"/>
      <c r="AA333" s="1"/>
      <c r="AB333" s="1"/>
      <c r="AC333" s="1"/>
      <c r="AD333" s="1"/>
    </row>
    <row r="334" spans="1:30" ht="15.75" customHeight="1">
      <c r="A334" s="46"/>
      <c r="B334" s="46"/>
      <c r="C334" s="46"/>
      <c r="D334" s="46"/>
      <c r="E334" s="46"/>
      <c r="F334" s="46"/>
      <c r="G334" s="46"/>
      <c r="H334" s="46"/>
      <c r="I334" s="46"/>
      <c r="J334" s="46"/>
      <c r="K334" s="46"/>
      <c r="L334" s="46"/>
      <c r="M334" s="46"/>
      <c r="N334" s="46"/>
      <c r="O334" s="2"/>
      <c r="P334" s="2"/>
      <c r="Q334" s="2"/>
      <c r="R334" s="2"/>
      <c r="S334" s="2"/>
      <c r="T334" s="2"/>
      <c r="U334" s="2"/>
      <c r="V334" s="2"/>
      <c r="W334" s="2"/>
      <c r="X334" s="2"/>
      <c r="Y334" s="2"/>
      <c r="Z334" s="1"/>
      <c r="AA334" s="1"/>
      <c r="AB334" s="1"/>
      <c r="AC334" s="1"/>
      <c r="AD334" s="1"/>
    </row>
    <row r="335" spans="1:30" ht="15.75" customHeight="1">
      <c r="A335" s="46"/>
      <c r="B335" s="46"/>
      <c r="C335" s="46"/>
      <c r="D335" s="46"/>
      <c r="E335" s="46"/>
      <c r="F335" s="46"/>
      <c r="G335" s="46"/>
      <c r="H335" s="46"/>
      <c r="I335" s="46"/>
      <c r="J335" s="46"/>
      <c r="K335" s="46"/>
      <c r="L335" s="46"/>
      <c r="M335" s="46"/>
      <c r="N335" s="46"/>
      <c r="O335" s="2"/>
      <c r="P335" s="2"/>
      <c r="Q335" s="2"/>
      <c r="R335" s="2"/>
      <c r="S335" s="2"/>
      <c r="T335" s="2"/>
      <c r="U335" s="2"/>
      <c r="V335" s="2"/>
      <c r="W335" s="2"/>
      <c r="X335" s="2"/>
      <c r="Y335" s="2"/>
      <c r="Z335" s="1"/>
      <c r="AA335" s="1"/>
      <c r="AB335" s="1"/>
      <c r="AC335" s="1"/>
      <c r="AD335" s="1"/>
    </row>
    <row r="336" spans="1:30" ht="15.75" customHeight="1">
      <c r="A336" s="46"/>
      <c r="B336" s="46"/>
      <c r="C336" s="46"/>
      <c r="D336" s="46"/>
      <c r="E336" s="46"/>
      <c r="F336" s="46"/>
      <c r="G336" s="46"/>
      <c r="H336" s="46"/>
      <c r="I336" s="46"/>
      <c r="J336" s="46"/>
      <c r="K336" s="46"/>
      <c r="L336" s="46"/>
      <c r="M336" s="46"/>
      <c r="N336" s="46"/>
      <c r="O336" s="2"/>
      <c r="P336" s="2"/>
      <c r="Q336" s="2"/>
      <c r="R336" s="2"/>
      <c r="S336" s="2"/>
      <c r="T336" s="2"/>
      <c r="U336" s="2"/>
      <c r="V336" s="2"/>
      <c r="W336" s="2"/>
      <c r="X336" s="2"/>
      <c r="Y336" s="2"/>
      <c r="Z336" s="1"/>
      <c r="AA336" s="1"/>
      <c r="AB336" s="1"/>
      <c r="AC336" s="1"/>
      <c r="AD336" s="1"/>
    </row>
    <row r="337" spans="1:30" ht="15.75" customHeight="1">
      <c r="A337" s="46"/>
      <c r="B337" s="46"/>
      <c r="C337" s="46"/>
      <c r="D337" s="46"/>
      <c r="E337" s="46"/>
      <c r="F337" s="46"/>
      <c r="G337" s="46"/>
      <c r="H337" s="46"/>
      <c r="I337" s="46"/>
      <c r="J337" s="46"/>
      <c r="K337" s="46"/>
      <c r="L337" s="46"/>
      <c r="M337" s="46"/>
      <c r="N337" s="46"/>
      <c r="O337" s="2"/>
      <c r="P337" s="2"/>
      <c r="Q337" s="2"/>
      <c r="R337" s="2"/>
      <c r="S337" s="2"/>
      <c r="T337" s="2"/>
      <c r="U337" s="2"/>
      <c r="V337" s="2"/>
      <c r="W337" s="2"/>
      <c r="X337" s="2"/>
      <c r="Y337" s="2"/>
      <c r="Z337" s="1"/>
      <c r="AA337" s="1"/>
      <c r="AB337" s="1"/>
      <c r="AC337" s="1"/>
      <c r="AD337" s="1"/>
    </row>
    <row r="338" spans="1:30" ht="15.75" customHeight="1">
      <c r="A338" s="46"/>
      <c r="B338" s="46"/>
      <c r="C338" s="46"/>
      <c r="D338" s="46"/>
      <c r="E338" s="46"/>
      <c r="F338" s="46"/>
      <c r="G338" s="46"/>
      <c r="H338" s="46"/>
      <c r="I338" s="46"/>
      <c r="J338" s="46"/>
      <c r="K338" s="46"/>
      <c r="L338" s="46"/>
      <c r="M338" s="46"/>
      <c r="N338" s="46"/>
      <c r="O338" s="2"/>
      <c r="P338" s="2"/>
      <c r="Q338" s="2"/>
      <c r="R338" s="2"/>
      <c r="S338" s="2"/>
      <c r="T338" s="2"/>
      <c r="U338" s="2"/>
      <c r="V338" s="2"/>
      <c r="W338" s="2"/>
      <c r="X338" s="2"/>
      <c r="Y338" s="2"/>
      <c r="Z338" s="1"/>
      <c r="AA338" s="1"/>
      <c r="AB338" s="1"/>
      <c r="AC338" s="1"/>
      <c r="AD338" s="1"/>
    </row>
    <row r="339" spans="1:30" ht="15.75" customHeight="1">
      <c r="A339" s="46"/>
      <c r="B339" s="46"/>
      <c r="C339" s="46"/>
      <c r="D339" s="46"/>
      <c r="E339" s="46"/>
      <c r="F339" s="46"/>
      <c r="G339" s="46"/>
      <c r="H339" s="46"/>
      <c r="I339" s="46"/>
      <c r="J339" s="46"/>
      <c r="K339" s="46"/>
      <c r="L339" s="46"/>
      <c r="M339" s="46"/>
      <c r="N339" s="46"/>
      <c r="O339" s="2"/>
      <c r="P339" s="2"/>
      <c r="Q339" s="2"/>
      <c r="R339" s="2"/>
      <c r="S339" s="2"/>
      <c r="T339" s="2"/>
      <c r="U339" s="2"/>
      <c r="V339" s="2"/>
      <c r="W339" s="2"/>
      <c r="X339" s="2"/>
      <c r="Y339" s="2"/>
      <c r="Z339" s="1"/>
      <c r="AA339" s="1"/>
      <c r="AB339" s="1"/>
      <c r="AC339" s="1"/>
      <c r="AD339" s="1"/>
    </row>
    <row r="340" spans="1:30" ht="15.75" customHeight="1">
      <c r="A340" s="46"/>
      <c r="B340" s="46"/>
      <c r="C340" s="46"/>
      <c r="D340" s="46"/>
      <c r="E340" s="46"/>
      <c r="F340" s="46"/>
      <c r="G340" s="46"/>
      <c r="H340" s="46"/>
      <c r="I340" s="46"/>
      <c r="J340" s="46"/>
      <c r="K340" s="46"/>
      <c r="L340" s="46"/>
      <c r="M340" s="46"/>
      <c r="N340" s="46"/>
      <c r="O340" s="2"/>
      <c r="P340" s="2"/>
      <c r="Q340" s="2"/>
      <c r="R340" s="2"/>
      <c r="S340" s="2"/>
      <c r="T340" s="2"/>
      <c r="U340" s="2"/>
      <c r="V340" s="2"/>
      <c r="W340" s="2"/>
      <c r="X340" s="2"/>
      <c r="Y340" s="2"/>
      <c r="Z340" s="1"/>
      <c r="AA340" s="1"/>
      <c r="AB340" s="1"/>
      <c r="AC340" s="1"/>
      <c r="AD340" s="1"/>
    </row>
    <row r="341" spans="1:30" ht="15.75" customHeight="1">
      <c r="A341" s="46"/>
      <c r="B341" s="46"/>
      <c r="C341" s="46"/>
      <c r="D341" s="46"/>
      <c r="E341" s="46"/>
      <c r="F341" s="46"/>
      <c r="G341" s="46"/>
      <c r="H341" s="46"/>
      <c r="I341" s="46"/>
      <c r="J341" s="46"/>
      <c r="K341" s="46"/>
      <c r="L341" s="46"/>
      <c r="M341" s="46"/>
      <c r="N341" s="46"/>
      <c r="O341" s="2"/>
      <c r="P341" s="2"/>
      <c r="Q341" s="2"/>
      <c r="R341" s="2"/>
      <c r="S341" s="2"/>
      <c r="T341" s="2"/>
      <c r="U341" s="2"/>
      <c r="V341" s="2"/>
      <c r="W341" s="2"/>
      <c r="X341" s="2"/>
      <c r="Y341" s="2"/>
      <c r="Z341" s="1"/>
      <c r="AA341" s="1"/>
      <c r="AB341" s="1"/>
      <c r="AC341" s="1"/>
      <c r="AD341" s="1"/>
    </row>
    <row r="342" spans="1:30" ht="15.75" customHeight="1">
      <c r="A342" s="46"/>
      <c r="B342" s="46"/>
      <c r="C342" s="46"/>
      <c r="D342" s="46"/>
      <c r="E342" s="46"/>
      <c r="F342" s="46"/>
      <c r="G342" s="46"/>
      <c r="H342" s="46"/>
      <c r="I342" s="46"/>
      <c r="J342" s="46"/>
      <c r="K342" s="46"/>
      <c r="L342" s="46"/>
      <c r="M342" s="46"/>
      <c r="N342" s="46"/>
      <c r="O342" s="2"/>
      <c r="P342" s="2"/>
      <c r="Q342" s="2"/>
      <c r="R342" s="2"/>
      <c r="S342" s="2"/>
      <c r="T342" s="2"/>
      <c r="U342" s="2"/>
      <c r="V342" s="2"/>
      <c r="W342" s="2"/>
      <c r="X342" s="2"/>
      <c r="Y342" s="2"/>
      <c r="Z342" s="1"/>
      <c r="AA342" s="1"/>
      <c r="AB342" s="1"/>
      <c r="AC342" s="1"/>
      <c r="AD342" s="1"/>
    </row>
    <row r="343" spans="1:30" ht="15.75" customHeight="1">
      <c r="A343" s="46"/>
      <c r="B343" s="46"/>
      <c r="C343" s="46"/>
      <c r="D343" s="46"/>
      <c r="E343" s="46"/>
      <c r="F343" s="46"/>
      <c r="G343" s="46"/>
      <c r="H343" s="46"/>
      <c r="I343" s="46"/>
      <c r="J343" s="46"/>
      <c r="K343" s="46"/>
      <c r="L343" s="46"/>
      <c r="M343" s="46"/>
      <c r="N343" s="46"/>
      <c r="O343" s="2"/>
      <c r="P343" s="2"/>
      <c r="Q343" s="2"/>
      <c r="R343" s="2"/>
      <c r="S343" s="2"/>
      <c r="T343" s="2"/>
      <c r="U343" s="2"/>
      <c r="V343" s="2"/>
      <c r="W343" s="2"/>
      <c r="X343" s="2"/>
      <c r="Y343" s="2"/>
      <c r="Z343" s="1"/>
      <c r="AA343" s="1"/>
      <c r="AB343" s="1"/>
      <c r="AC343" s="1"/>
      <c r="AD343" s="1"/>
    </row>
    <row r="344" spans="1:30" ht="15.75" customHeight="1">
      <c r="A344" s="46"/>
      <c r="B344" s="46"/>
      <c r="C344" s="46"/>
      <c r="D344" s="46"/>
      <c r="E344" s="46"/>
      <c r="F344" s="46"/>
      <c r="G344" s="46"/>
      <c r="H344" s="46"/>
      <c r="I344" s="46"/>
      <c r="J344" s="46"/>
      <c r="K344" s="46"/>
      <c r="L344" s="46"/>
      <c r="M344" s="46"/>
      <c r="N344" s="46"/>
      <c r="O344" s="2"/>
      <c r="P344" s="2"/>
      <c r="Q344" s="2"/>
      <c r="R344" s="2"/>
      <c r="S344" s="2"/>
      <c r="T344" s="2"/>
      <c r="U344" s="2"/>
      <c r="V344" s="2"/>
      <c r="W344" s="2"/>
      <c r="X344" s="2"/>
      <c r="Y344" s="2"/>
      <c r="Z344" s="1"/>
      <c r="AA344" s="1"/>
      <c r="AB344" s="1"/>
      <c r="AC344" s="1"/>
      <c r="AD344" s="1"/>
    </row>
    <row r="345" spans="1:30" ht="15.75" customHeight="1">
      <c r="A345" s="46"/>
      <c r="B345" s="46"/>
      <c r="C345" s="46"/>
      <c r="D345" s="46"/>
      <c r="E345" s="46"/>
      <c r="F345" s="46"/>
      <c r="G345" s="46"/>
      <c r="H345" s="46"/>
      <c r="I345" s="46"/>
      <c r="J345" s="46"/>
      <c r="K345" s="46"/>
      <c r="L345" s="46"/>
      <c r="M345" s="46"/>
      <c r="N345" s="46"/>
      <c r="O345" s="2"/>
      <c r="P345" s="2"/>
      <c r="Q345" s="2"/>
      <c r="R345" s="2"/>
      <c r="S345" s="2"/>
      <c r="T345" s="2"/>
      <c r="U345" s="2"/>
      <c r="V345" s="2"/>
      <c r="W345" s="2"/>
      <c r="X345" s="2"/>
      <c r="Y345" s="2"/>
      <c r="Z345" s="1"/>
      <c r="AA345" s="1"/>
      <c r="AB345" s="1"/>
      <c r="AC345" s="1"/>
      <c r="AD345" s="1"/>
    </row>
    <row r="346" spans="1:30" ht="15.75" customHeight="1">
      <c r="A346" s="46"/>
      <c r="B346" s="46"/>
      <c r="C346" s="46"/>
      <c r="D346" s="46"/>
      <c r="E346" s="46"/>
      <c r="F346" s="46"/>
      <c r="G346" s="46"/>
      <c r="H346" s="46"/>
      <c r="I346" s="46"/>
      <c r="J346" s="46"/>
      <c r="K346" s="46"/>
      <c r="L346" s="46"/>
      <c r="M346" s="46"/>
      <c r="N346" s="46"/>
      <c r="O346" s="2"/>
      <c r="P346" s="2"/>
      <c r="Q346" s="2"/>
      <c r="R346" s="2"/>
      <c r="S346" s="2"/>
      <c r="T346" s="2"/>
      <c r="U346" s="2"/>
      <c r="V346" s="2"/>
      <c r="W346" s="2"/>
      <c r="X346" s="2"/>
      <c r="Y346" s="2"/>
      <c r="Z346" s="1"/>
      <c r="AA346" s="1"/>
      <c r="AB346" s="1"/>
      <c r="AC346" s="1"/>
      <c r="AD346" s="1"/>
    </row>
    <row r="347" spans="1:30" ht="15.75" customHeight="1">
      <c r="A347" s="46"/>
      <c r="B347" s="46"/>
      <c r="C347" s="46"/>
      <c r="D347" s="46"/>
      <c r="E347" s="46"/>
      <c r="F347" s="46"/>
      <c r="G347" s="46"/>
      <c r="H347" s="46"/>
      <c r="I347" s="46"/>
      <c r="J347" s="46"/>
      <c r="K347" s="46"/>
      <c r="L347" s="46"/>
      <c r="M347" s="46"/>
      <c r="N347" s="46"/>
      <c r="O347" s="2"/>
      <c r="P347" s="2"/>
      <c r="Q347" s="2"/>
      <c r="R347" s="2"/>
      <c r="S347" s="2"/>
      <c r="T347" s="2"/>
      <c r="U347" s="2"/>
      <c r="V347" s="2"/>
      <c r="W347" s="2"/>
      <c r="X347" s="2"/>
      <c r="Y347" s="2"/>
      <c r="Z347" s="1"/>
      <c r="AA347" s="1"/>
      <c r="AB347" s="1"/>
      <c r="AC347" s="1"/>
      <c r="AD347" s="1"/>
    </row>
    <row r="348" spans="1:30" ht="15.75" customHeight="1">
      <c r="A348" s="46"/>
      <c r="B348" s="46"/>
      <c r="C348" s="46"/>
      <c r="D348" s="46"/>
      <c r="E348" s="46"/>
      <c r="F348" s="46"/>
      <c r="G348" s="46"/>
      <c r="H348" s="46"/>
      <c r="I348" s="46"/>
      <c r="J348" s="46"/>
      <c r="K348" s="46"/>
      <c r="L348" s="46"/>
      <c r="M348" s="46"/>
      <c r="N348" s="46"/>
      <c r="O348" s="2"/>
      <c r="P348" s="2"/>
      <c r="Q348" s="2"/>
      <c r="R348" s="2"/>
      <c r="S348" s="2"/>
      <c r="T348" s="2"/>
      <c r="U348" s="2"/>
      <c r="V348" s="2"/>
      <c r="W348" s="2"/>
      <c r="X348" s="2"/>
      <c r="Y348" s="2"/>
      <c r="Z348" s="1"/>
      <c r="AA348" s="1"/>
      <c r="AB348" s="1"/>
      <c r="AC348" s="1"/>
      <c r="AD348" s="1"/>
    </row>
    <row r="349" spans="1:30" ht="15.75" customHeight="1">
      <c r="A349" s="46"/>
      <c r="B349" s="46"/>
      <c r="C349" s="46"/>
      <c r="D349" s="46"/>
      <c r="E349" s="46"/>
      <c r="F349" s="46"/>
      <c r="G349" s="46"/>
      <c r="H349" s="46"/>
      <c r="I349" s="46"/>
      <c r="J349" s="46"/>
      <c r="K349" s="46"/>
      <c r="L349" s="46"/>
      <c r="M349" s="46"/>
      <c r="N349" s="46"/>
      <c r="O349" s="2"/>
      <c r="P349" s="2"/>
      <c r="Q349" s="2"/>
      <c r="R349" s="2"/>
      <c r="S349" s="2"/>
      <c r="T349" s="2"/>
      <c r="U349" s="2"/>
      <c r="V349" s="2"/>
      <c r="W349" s="2"/>
      <c r="X349" s="2"/>
      <c r="Y349" s="2"/>
      <c r="Z349" s="1"/>
      <c r="AA349" s="1"/>
      <c r="AB349" s="1"/>
      <c r="AC349" s="1"/>
      <c r="AD349" s="1"/>
    </row>
    <row r="350" spans="1:30" ht="15.75" customHeight="1">
      <c r="A350" s="46"/>
      <c r="B350" s="46"/>
      <c r="C350" s="46"/>
      <c r="D350" s="46"/>
      <c r="E350" s="46"/>
      <c r="F350" s="46"/>
      <c r="G350" s="46"/>
      <c r="H350" s="46"/>
      <c r="I350" s="46"/>
      <c r="J350" s="46"/>
      <c r="K350" s="46"/>
      <c r="L350" s="46"/>
      <c r="M350" s="46"/>
      <c r="N350" s="46"/>
      <c r="O350" s="2"/>
      <c r="P350" s="2"/>
      <c r="Q350" s="2"/>
      <c r="R350" s="2"/>
      <c r="S350" s="2"/>
      <c r="T350" s="2"/>
      <c r="U350" s="2"/>
      <c r="V350" s="2"/>
      <c r="W350" s="2"/>
      <c r="X350" s="2"/>
      <c r="Y350" s="2"/>
      <c r="Z350" s="1"/>
      <c r="AA350" s="1"/>
      <c r="AB350" s="1"/>
      <c r="AC350" s="1"/>
      <c r="AD350" s="1"/>
    </row>
    <row r="351" spans="1:30" ht="15.75" customHeight="1">
      <c r="A351" s="46"/>
      <c r="B351" s="46"/>
      <c r="C351" s="46"/>
      <c r="D351" s="46"/>
      <c r="E351" s="46"/>
      <c r="F351" s="46"/>
      <c r="G351" s="46"/>
      <c r="H351" s="46"/>
      <c r="I351" s="46"/>
      <c r="J351" s="46"/>
      <c r="K351" s="46"/>
      <c r="L351" s="46"/>
      <c r="M351" s="46"/>
      <c r="N351" s="46"/>
      <c r="O351" s="2"/>
      <c r="P351" s="2"/>
      <c r="Q351" s="2"/>
      <c r="R351" s="2"/>
      <c r="S351" s="2"/>
      <c r="T351" s="2"/>
      <c r="U351" s="2"/>
      <c r="V351" s="2"/>
      <c r="W351" s="2"/>
      <c r="X351" s="2"/>
      <c r="Y351" s="2"/>
      <c r="Z351" s="1"/>
      <c r="AA351" s="1"/>
      <c r="AB351" s="1"/>
      <c r="AC351" s="1"/>
      <c r="AD351" s="1"/>
    </row>
    <row r="352" spans="1:30" ht="15.75" customHeight="1">
      <c r="A352" s="46"/>
      <c r="B352" s="46"/>
      <c r="C352" s="46"/>
      <c r="D352" s="46"/>
      <c r="E352" s="46"/>
      <c r="F352" s="46"/>
      <c r="G352" s="46"/>
      <c r="H352" s="46"/>
      <c r="I352" s="46"/>
      <c r="J352" s="46"/>
      <c r="K352" s="46"/>
      <c r="L352" s="46"/>
      <c r="M352" s="46"/>
      <c r="N352" s="46"/>
      <c r="O352" s="2"/>
      <c r="P352" s="2"/>
      <c r="Q352" s="2"/>
      <c r="R352" s="2"/>
      <c r="S352" s="2"/>
      <c r="T352" s="2"/>
      <c r="U352" s="2"/>
      <c r="V352" s="2"/>
      <c r="W352" s="2"/>
      <c r="X352" s="2"/>
      <c r="Y352" s="2"/>
      <c r="Z352" s="1"/>
      <c r="AA352" s="1"/>
      <c r="AB352" s="1"/>
      <c r="AC352" s="1"/>
      <c r="AD352" s="1"/>
    </row>
    <row r="353" spans="1:30" ht="15.75" customHeight="1">
      <c r="A353" s="46"/>
      <c r="B353" s="46"/>
      <c r="C353" s="46"/>
      <c r="D353" s="46"/>
      <c r="E353" s="46"/>
      <c r="F353" s="46"/>
      <c r="G353" s="46"/>
      <c r="H353" s="46"/>
      <c r="I353" s="46"/>
      <c r="J353" s="46"/>
      <c r="K353" s="46"/>
      <c r="L353" s="46"/>
      <c r="M353" s="46"/>
      <c r="N353" s="46"/>
      <c r="O353" s="2"/>
      <c r="P353" s="2"/>
      <c r="Q353" s="2"/>
      <c r="R353" s="2"/>
      <c r="S353" s="2"/>
      <c r="T353" s="2"/>
      <c r="U353" s="2"/>
      <c r="V353" s="2"/>
      <c r="W353" s="2"/>
      <c r="X353" s="2"/>
      <c r="Y353" s="2"/>
      <c r="Z353" s="1"/>
      <c r="AA353" s="1"/>
      <c r="AB353" s="1"/>
      <c r="AC353" s="1"/>
      <c r="AD353" s="1"/>
    </row>
    <row r="354" spans="1:30" ht="15.75" customHeight="1">
      <c r="A354" s="46"/>
      <c r="B354" s="46"/>
      <c r="C354" s="46"/>
      <c r="D354" s="46"/>
      <c r="E354" s="46"/>
      <c r="F354" s="46"/>
      <c r="G354" s="46"/>
      <c r="H354" s="46"/>
      <c r="I354" s="46"/>
      <c r="J354" s="46"/>
      <c r="K354" s="46"/>
      <c r="L354" s="46"/>
      <c r="M354" s="46"/>
      <c r="N354" s="46"/>
      <c r="O354" s="2"/>
      <c r="P354" s="2"/>
      <c r="Q354" s="2"/>
      <c r="R354" s="2"/>
      <c r="S354" s="2"/>
      <c r="T354" s="2"/>
      <c r="U354" s="2"/>
      <c r="V354" s="2"/>
      <c r="W354" s="2"/>
      <c r="X354" s="2"/>
      <c r="Y354" s="2"/>
      <c r="Z354" s="1"/>
      <c r="AA354" s="1"/>
      <c r="AB354" s="1"/>
      <c r="AC354" s="1"/>
      <c r="AD354" s="1"/>
    </row>
    <row r="355" spans="1:30" ht="15.75" customHeight="1">
      <c r="A355" s="46"/>
      <c r="B355" s="46"/>
      <c r="C355" s="46"/>
      <c r="D355" s="46"/>
      <c r="E355" s="46"/>
      <c r="F355" s="46"/>
      <c r="G355" s="46"/>
      <c r="H355" s="46"/>
      <c r="I355" s="46"/>
      <c r="J355" s="46"/>
      <c r="K355" s="46"/>
      <c r="L355" s="46"/>
      <c r="M355" s="46"/>
      <c r="N355" s="46"/>
      <c r="O355" s="2"/>
      <c r="P355" s="2"/>
      <c r="Q355" s="2"/>
      <c r="R355" s="2"/>
      <c r="S355" s="2"/>
      <c r="T355" s="2"/>
      <c r="U355" s="2"/>
      <c r="V355" s="2"/>
      <c r="W355" s="2"/>
      <c r="X355" s="2"/>
      <c r="Y355" s="2"/>
      <c r="Z355" s="1"/>
      <c r="AA355" s="1"/>
      <c r="AB355" s="1"/>
      <c r="AC355" s="1"/>
      <c r="AD355" s="1"/>
    </row>
    <row r="356" spans="1:30" ht="15.75" customHeight="1">
      <c r="A356" s="46"/>
      <c r="B356" s="46"/>
      <c r="C356" s="46"/>
      <c r="D356" s="46"/>
      <c r="E356" s="46"/>
      <c r="F356" s="46"/>
      <c r="G356" s="46"/>
      <c r="H356" s="46"/>
      <c r="I356" s="46"/>
      <c r="J356" s="46"/>
      <c r="K356" s="46"/>
      <c r="L356" s="46"/>
      <c r="M356" s="46"/>
      <c r="N356" s="46"/>
      <c r="O356" s="2"/>
      <c r="P356" s="2"/>
      <c r="Q356" s="2"/>
      <c r="R356" s="2"/>
      <c r="S356" s="2"/>
      <c r="T356" s="2"/>
      <c r="U356" s="2"/>
      <c r="V356" s="2"/>
      <c r="W356" s="2"/>
      <c r="X356" s="2"/>
      <c r="Y356" s="2"/>
      <c r="Z356" s="1"/>
      <c r="AA356" s="1"/>
      <c r="AB356" s="1"/>
      <c r="AC356" s="1"/>
      <c r="AD356" s="1"/>
    </row>
    <row r="357" spans="1:30" ht="15.75" customHeight="1">
      <c r="A357" s="46"/>
      <c r="B357" s="46"/>
      <c r="C357" s="46"/>
      <c r="D357" s="46"/>
      <c r="E357" s="46"/>
      <c r="F357" s="46"/>
      <c r="G357" s="46"/>
      <c r="H357" s="46"/>
      <c r="I357" s="46"/>
      <c r="J357" s="46"/>
      <c r="K357" s="46"/>
      <c r="L357" s="46"/>
      <c r="M357" s="46"/>
      <c r="N357" s="46"/>
      <c r="O357" s="2"/>
      <c r="P357" s="2"/>
      <c r="Q357" s="2"/>
      <c r="R357" s="2"/>
      <c r="S357" s="2"/>
      <c r="T357" s="2"/>
      <c r="U357" s="2"/>
      <c r="V357" s="2"/>
      <c r="W357" s="2"/>
      <c r="X357" s="2"/>
      <c r="Y357" s="2"/>
      <c r="Z357" s="1"/>
      <c r="AA357" s="1"/>
      <c r="AB357" s="1"/>
      <c r="AC357" s="1"/>
      <c r="AD357" s="1"/>
    </row>
    <row r="358" spans="1:30" ht="15.75" customHeight="1">
      <c r="A358" s="46"/>
      <c r="B358" s="46"/>
      <c r="C358" s="46"/>
      <c r="D358" s="46"/>
      <c r="E358" s="46"/>
      <c r="F358" s="46"/>
      <c r="G358" s="46"/>
      <c r="H358" s="46"/>
      <c r="I358" s="46"/>
      <c r="J358" s="46"/>
      <c r="K358" s="46"/>
      <c r="L358" s="46"/>
      <c r="M358" s="46"/>
      <c r="N358" s="46"/>
      <c r="O358" s="2"/>
      <c r="P358" s="2"/>
      <c r="Q358" s="2"/>
      <c r="R358" s="2"/>
      <c r="S358" s="2"/>
      <c r="T358" s="2"/>
      <c r="U358" s="2"/>
      <c r="V358" s="2"/>
      <c r="W358" s="2"/>
      <c r="X358" s="2"/>
      <c r="Y358" s="2"/>
      <c r="Z358" s="1"/>
      <c r="AA358" s="1"/>
      <c r="AB358" s="1"/>
      <c r="AC358" s="1"/>
      <c r="AD358" s="1"/>
    </row>
    <row r="359" spans="1:30" ht="15.75" customHeight="1">
      <c r="A359" s="46"/>
      <c r="B359" s="46"/>
      <c r="C359" s="46"/>
      <c r="D359" s="46"/>
      <c r="E359" s="46"/>
      <c r="F359" s="46"/>
      <c r="G359" s="46"/>
      <c r="H359" s="46"/>
      <c r="I359" s="46"/>
      <c r="J359" s="46"/>
      <c r="K359" s="46"/>
      <c r="L359" s="46"/>
      <c r="M359" s="46"/>
      <c r="N359" s="46"/>
      <c r="O359" s="2"/>
      <c r="P359" s="2"/>
      <c r="Q359" s="2"/>
      <c r="R359" s="2"/>
      <c r="S359" s="2"/>
      <c r="T359" s="2"/>
      <c r="U359" s="2"/>
      <c r="V359" s="2"/>
      <c r="W359" s="2"/>
      <c r="X359" s="2"/>
      <c r="Y359" s="2"/>
      <c r="Z359" s="1"/>
      <c r="AA359" s="1"/>
      <c r="AB359" s="1"/>
      <c r="AC359" s="1"/>
      <c r="AD359" s="1"/>
    </row>
    <row r="360" spans="1:30" ht="15.75" customHeight="1">
      <c r="A360" s="46"/>
      <c r="B360" s="46"/>
      <c r="C360" s="46"/>
      <c r="D360" s="46"/>
      <c r="E360" s="46"/>
      <c r="F360" s="46"/>
      <c r="G360" s="46"/>
      <c r="H360" s="46"/>
      <c r="I360" s="46"/>
      <c r="J360" s="46"/>
      <c r="K360" s="46"/>
      <c r="L360" s="46"/>
      <c r="M360" s="46"/>
      <c r="N360" s="46"/>
      <c r="O360" s="2"/>
      <c r="P360" s="2"/>
      <c r="Q360" s="2"/>
      <c r="R360" s="2"/>
      <c r="S360" s="2"/>
      <c r="T360" s="2"/>
      <c r="U360" s="2"/>
      <c r="V360" s="2"/>
      <c r="W360" s="2"/>
      <c r="X360" s="2"/>
      <c r="Y360" s="2"/>
      <c r="Z360" s="1"/>
      <c r="AA360" s="1"/>
      <c r="AB360" s="1"/>
      <c r="AC360" s="1"/>
      <c r="AD360" s="1"/>
    </row>
    <row r="361" spans="1:30" ht="15.75" customHeight="1">
      <c r="A361" s="46"/>
      <c r="B361" s="46"/>
      <c r="C361" s="46"/>
      <c r="D361" s="46"/>
      <c r="E361" s="46"/>
      <c r="F361" s="46"/>
      <c r="G361" s="46"/>
      <c r="H361" s="46"/>
      <c r="I361" s="46"/>
      <c r="J361" s="46"/>
      <c r="K361" s="46"/>
      <c r="L361" s="46"/>
      <c r="M361" s="46"/>
      <c r="N361" s="46"/>
      <c r="O361" s="2"/>
      <c r="P361" s="2"/>
      <c r="Q361" s="2"/>
      <c r="R361" s="2"/>
      <c r="S361" s="2"/>
      <c r="T361" s="2"/>
      <c r="U361" s="2"/>
      <c r="V361" s="2"/>
      <c r="W361" s="2"/>
      <c r="X361" s="2"/>
      <c r="Y361" s="2"/>
      <c r="Z361" s="1"/>
      <c r="AA361" s="1"/>
      <c r="AB361" s="1"/>
      <c r="AC361" s="1"/>
      <c r="AD361" s="1"/>
    </row>
    <row r="362" spans="1:30" ht="15.75" customHeight="1">
      <c r="A362" s="46"/>
      <c r="B362" s="46"/>
      <c r="C362" s="46"/>
      <c r="D362" s="46"/>
      <c r="E362" s="46"/>
      <c r="F362" s="46"/>
      <c r="G362" s="46"/>
      <c r="H362" s="46"/>
      <c r="I362" s="46"/>
      <c r="J362" s="46"/>
      <c r="K362" s="46"/>
      <c r="L362" s="46"/>
      <c r="M362" s="46"/>
      <c r="N362" s="46"/>
      <c r="O362" s="2"/>
      <c r="P362" s="2"/>
      <c r="Q362" s="2"/>
      <c r="R362" s="2"/>
      <c r="S362" s="2"/>
      <c r="T362" s="2"/>
      <c r="U362" s="2"/>
      <c r="V362" s="2"/>
      <c r="W362" s="2"/>
      <c r="X362" s="2"/>
      <c r="Y362" s="2"/>
      <c r="Z362" s="1"/>
      <c r="AA362" s="1"/>
      <c r="AB362" s="1"/>
      <c r="AC362" s="1"/>
      <c r="AD362" s="1"/>
    </row>
    <row r="363" spans="1:30" ht="15.75" customHeight="1">
      <c r="A363" s="46"/>
      <c r="B363" s="46"/>
      <c r="C363" s="46"/>
      <c r="D363" s="46"/>
      <c r="E363" s="46"/>
      <c r="F363" s="46"/>
      <c r="G363" s="46"/>
      <c r="H363" s="46"/>
      <c r="I363" s="46"/>
      <c r="J363" s="46"/>
      <c r="K363" s="46"/>
      <c r="L363" s="46"/>
      <c r="M363" s="46"/>
      <c r="N363" s="46"/>
      <c r="O363" s="2"/>
      <c r="P363" s="2"/>
      <c r="Q363" s="2"/>
      <c r="R363" s="2"/>
      <c r="S363" s="2"/>
      <c r="T363" s="2"/>
      <c r="U363" s="2"/>
      <c r="V363" s="2"/>
      <c r="W363" s="2"/>
      <c r="X363" s="2"/>
      <c r="Y363" s="2"/>
      <c r="Z363" s="1"/>
      <c r="AA363" s="1"/>
      <c r="AB363" s="1"/>
      <c r="AC363" s="1"/>
      <c r="AD363" s="1"/>
    </row>
    <row r="364" spans="1:30" ht="15.75" customHeight="1">
      <c r="A364" s="46"/>
      <c r="B364" s="46"/>
      <c r="C364" s="46"/>
      <c r="D364" s="46"/>
      <c r="E364" s="46"/>
      <c r="F364" s="46"/>
      <c r="G364" s="46"/>
      <c r="H364" s="46"/>
      <c r="I364" s="46"/>
      <c r="J364" s="46"/>
      <c r="K364" s="46"/>
      <c r="L364" s="46"/>
      <c r="M364" s="46"/>
      <c r="N364" s="46"/>
      <c r="O364" s="2"/>
      <c r="P364" s="2"/>
      <c r="Q364" s="2"/>
      <c r="R364" s="2"/>
      <c r="S364" s="2"/>
      <c r="T364" s="2"/>
      <c r="U364" s="2"/>
      <c r="V364" s="2"/>
      <c r="W364" s="2"/>
      <c r="X364" s="2"/>
      <c r="Y364" s="2"/>
      <c r="Z364" s="1"/>
      <c r="AA364" s="1"/>
      <c r="AB364" s="1"/>
      <c r="AC364" s="1"/>
      <c r="AD364" s="1"/>
    </row>
    <row r="365" spans="1:30" ht="15.75" customHeight="1">
      <c r="A365" s="46"/>
      <c r="B365" s="46"/>
      <c r="C365" s="46"/>
      <c r="D365" s="46"/>
      <c r="E365" s="46"/>
      <c r="F365" s="46"/>
      <c r="G365" s="46"/>
      <c r="H365" s="46"/>
      <c r="I365" s="46"/>
      <c r="J365" s="46"/>
      <c r="K365" s="46"/>
      <c r="L365" s="46"/>
      <c r="M365" s="46"/>
      <c r="N365" s="46"/>
      <c r="O365" s="2"/>
      <c r="P365" s="2"/>
      <c r="Q365" s="2"/>
      <c r="R365" s="2"/>
      <c r="S365" s="2"/>
      <c r="T365" s="2"/>
      <c r="U365" s="2"/>
      <c r="V365" s="2"/>
      <c r="W365" s="2"/>
      <c r="X365" s="2"/>
      <c r="Y365" s="2"/>
      <c r="Z365" s="1"/>
      <c r="AA365" s="1"/>
      <c r="AB365" s="1"/>
      <c r="AC365" s="1"/>
      <c r="AD365" s="1"/>
    </row>
    <row r="366" spans="1:30" ht="15.75" customHeight="1">
      <c r="A366" s="46"/>
      <c r="B366" s="46"/>
      <c r="C366" s="46"/>
      <c r="D366" s="46"/>
      <c r="E366" s="46"/>
      <c r="F366" s="46"/>
      <c r="G366" s="46"/>
      <c r="H366" s="46"/>
      <c r="I366" s="46"/>
      <c r="J366" s="46"/>
      <c r="K366" s="46"/>
      <c r="L366" s="46"/>
      <c r="M366" s="46"/>
      <c r="N366" s="46"/>
      <c r="O366" s="2"/>
      <c r="P366" s="2"/>
      <c r="Q366" s="2"/>
      <c r="R366" s="2"/>
      <c r="S366" s="2"/>
      <c r="T366" s="2"/>
      <c r="U366" s="2"/>
      <c r="V366" s="2"/>
      <c r="W366" s="2"/>
      <c r="X366" s="2"/>
      <c r="Y366" s="2"/>
      <c r="Z366" s="1"/>
      <c r="AA366" s="1"/>
      <c r="AB366" s="1"/>
      <c r="AC366" s="1"/>
      <c r="AD366" s="1"/>
    </row>
    <row r="367" spans="1:30" ht="15.75" customHeight="1">
      <c r="A367" s="46"/>
      <c r="B367" s="46"/>
      <c r="C367" s="46"/>
      <c r="D367" s="46"/>
      <c r="E367" s="46"/>
      <c r="F367" s="46"/>
      <c r="G367" s="46"/>
      <c r="H367" s="46"/>
      <c r="I367" s="46"/>
      <c r="J367" s="46"/>
      <c r="K367" s="46"/>
      <c r="L367" s="46"/>
      <c r="M367" s="46"/>
      <c r="N367" s="46"/>
      <c r="O367" s="2"/>
      <c r="P367" s="2"/>
      <c r="Q367" s="2"/>
      <c r="R367" s="2"/>
      <c r="S367" s="2"/>
      <c r="T367" s="2"/>
      <c r="U367" s="2"/>
      <c r="V367" s="2"/>
      <c r="W367" s="2"/>
      <c r="X367" s="2"/>
      <c r="Y367" s="2"/>
      <c r="Z367" s="1"/>
      <c r="AA367" s="1"/>
      <c r="AB367" s="1"/>
      <c r="AC367" s="1"/>
      <c r="AD367" s="1"/>
    </row>
    <row r="368" spans="1:30" ht="15.75" customHeight="1">
      <c r="A368" s="46"/>
      <c r="B368" s="46"/>
      <c r="C368" s="46"/>
      <c r="D368" s="46"/>
      <c r="E368" s="46"/>
      <c r="F368" s="46"/>
      <c r="G368" s="46"/>
      <c r="H368" s="46"/>
      <c r="I368" s="46"/>
      <c r="J368" s="46"/>
      <c r="K368" s="46"/>
      <c r="L368" s="46"/>
      <c r="M368" s="46"/>
      <c r="N368" s="46"/>
      <c r="O368" s="2"/>
      <c r="P368" s="2"/>
      <c r="Q368" s="2"/>
      <c r="R368" s="2"/>
      <c r="S368" s="2"/>
      <c r="T368" s="2"/>
      <c r="U368" s="2"/>
      <c r="V368" s="2"/>
      <c r="W368" s="2"/>
      <c r="X368" s="2"/>
      <c r="Y368" s="2"/>
      <c r="Z368" s="1"/>
      <c r="AA368" s="1"/>
      <c r="AB368" s="1"/>
      <c r="AC368" s="1"/>
      <c r="AD368" s="1"/>
    </row>
    <row r="369" spans="1:30" ht="15.75" customHeight="1">
      <c r="A369" s="46"/>
      <c r="B369" s="46"/>
      <c r="C369" s="46"/>
      <c r="D369" s="46"/>
      <c r="E369" s="46"/>
      <c r="F369" s="46"/>
      <c r="G369" s="46"/>
      <c r="H369" s="46"/>
      <c r="I369" s="46"/>
      <c r="J369" s="46"/>
      <c r="K369" s="46"/>
      <c r="L369" s="46"/>
      <c r="M369" s="46"/>
      <c r="N369" s="46"/>
      <c r="O369" s="2"/>
      <c r="P369" s="2"/>
      <c r="Q369" s="2"/>
      <c r="R369" s="2"/>
      <c r="S369" s="2"/>
      <c r="T369" s="2"/>
      <c r="U369" s="2"/>
      <c r="V369" s="2"/>
      <c r="W369" s="2"/>
      <c r="X369" s="2"/>
      <c r="Y369" s="2"/>
      <c r="Z369" s="1"/>
      <c r="AA369" s="1"/>
      <c r="AB369" s="1"/>
      <c r="AC369" s="1"/>
      <c r="AD369" s="1"/>
    </row>
    <row r="370" spans="1:30" ht="15.75" customHeight="1">
      <c r="A370" s="46"/>
      <c r="B370" s="46"/>
      <c r="C370" s="46"/>
      <c r="D370" s="46"/>
      <c r="E370" s="46"/>
      <c r="F370" s="46"/>
      <c r="G370" s="46"/>
      <c r="H370" s="46"/>
      <c r="I370" s="46"/>
      <c r="J370" s="46"/>
      <c r="K370" s="46"/>
      <c r="L370" s="46"/>
      <c r="M370" s="46"/>
      <c r="N370" s="46"/>
      <c r="O370" s="2"/>
      <c r="P370" s="2"/>
      <c r="Q370" s="2"/>
      <c r="R370" s="2"/>
      <c r="S370" s="2"/>
      <c r="T370" s="2"/>
      <c r="U370" s="2"/>
      <c r="V370" s="2"/>
      <c r="W370" s="2"/>
      <c r="X370" s="2"/>
      <c r="Y370" s="2"/>
      <c r="Z370" s="1"/>
      <c r="AA370" s="1"/>
      <c r="AB370" s="1"/>
      <c r="AC370" s="1"/>
      <c r="AD370" s="1"/>
    </row>
    <row r="371" spans="1:30" ht="15.75" customHeight="1">
      <c r="A371" s="46"/>
      <c r="B371" s="46"/>
      <c r="C371" s="46"/>
      <c r="D371" s="46"/>
      <c r="E371" s="46"/>
      <c r="F371" s="46"/>
      <c r="G371" s="46"/>
      <c r="H371" s="46"/>
      <c r="I371" s="46"/>
      <c r="J371" s="46"/>
      <c r="K371" s="46"/>
      <c r="L371" s="46"/>
      <c r="M371" s="46"/>
      <c r="N371" s="46"/>
      <c r="O371" s="2"/>
      <c r="P371" s="2"/>
      <c r="Q371" s="2"/>
      <c r="R371" s="2"/>
      <c r="S371" s="2"/>
      <c r="T371" s="2"/>
      <c r="U371" s="2"/>
      <c r="V371" s="2"/>
      <c r="W371" s="2"/>
      <c r="X371" s="2"/>
      <c r="Y371" s="2"/>
      <c r="Z371" s="1"/>
      <c r="AA371" s="1"/>
      <c r="AB371" s="1"/>
      <c r="AC371" s="1"/>
      <c r="AD371" s="1"/>
    </row>
    <row r="372" spans="1:30" ht="15.75" customHeight="1">
      <c r="A372" s="46"/>
      <c r="B372" s="46"/>
      <c r="C372" s="46"/>
      <c r="D372" s="46"/>
      <c r="E372" s="46"/>
      <c r="F372" s="46"/>
      <c r="G372" s="46"/>
      <c r="H372" s="46"/>
      <c r="I372" s="46"/>
      <c r="J372" s="46"/>
      <c r="K372" s="46"/>
      <c r="L372" s="46"/>
      <c r="M372" s="46"/>
      <c r="N372" s="46"/>
      <c r="O372" s="2"/>
      <c r="P372" s="2"/>
      <c r="Q372" s="2"/>
      <c r="R372" s="2"/>
      <c r="S372" s="2"/>
      <c r="T372" s="2"/>
      <c r="U372" s="2"/>
      <c r="V372" s="2"/>
      <c r="W372" s="2"/>
      <c r="X372" s="2"/>
      <c r="Y372" s="2"/>
      <c r="Z372" s="1"/>
      <c r="AA372" s="1"/>
      <c r="AB372" s="1"/>
      <c r="AC372" s="1"/>
      <c r="AD372" s="1"/>
    </row>
    <row r="373" spans="1:30" ht="15.75" customHeight="1">
      <c r="A373" s="46"/>
      <c r="B373" s="46"/>
      <c r="C373" s="46"/>
      <c r="D373" s="46"/>
      <c r="E373" s="46"/>
      <c r="F373" s="46"/>
      <c r="G373" s="46"/>
      <c r="H373" s="46"/>
      <c r="I373" s="46"/>
      <c r="J373" s="46"/>
      <c r="K373" s="46"/>
      <c r="L373" s="46"/>
      <c r="M373" s="46"/>
      <c r="N373" s="46"/>
      <c r="O373" s="2"/>
      <c r="P373" s="2"/>
      <c r="Q373" s="2"/>
      <c r="R373" s="2"/>
      <c r="S373" s="2"/>
      <c r="T373" s="2"/>
      <c r="U373" s="2"/>
      <c r="V373" s="2"/>
      <c r="W373" s="2"/>
      <c r="X373" s="2"/>
      <c r="Y373" s="2"/>
      <c r="Z373" s="1"/>
      <c r="AA373" s="1"/>
      <c r="AB373" s="1"/>
      <c r="AC373" s="1"/>
      <c r="AD373" s="1"/>
    </row>
    <row r="374" spans="1:30" ht="15.75" customHeight="1">
      <c r="A374" s="46"/>
      <c r="B374" s="46"/>
      <c r="C374" s="46"/>
      <c r="D374" s="46"/>
      <c r="E374" s="46"/>
      <c r="F374" s="46"/>
      <c r="G374" s="46"/>
      <c r="H374" s="46"/>
      <c r="I374" s="46"/>
      <c r="J374" s="46"/>
      <c r="K374" s="46"/>
      <c r="L374" s="46"/>
      <c r="M374" s="46"/>
      <c r="N374" s="46"/>
      <c r="O374" s="2"/>
      <c r="P374" s="2"/>
      <c r="Q374" s="2"/>
      <c r="R374" s="2"/>
      <c r="S374" s="2"/>
      <c r="T374" s="2"/>
      <c r="U374" s="2"/>
      <c r="V374" s="2"/>
      <c r="W374" s="2"/>
      <c r="X374" s="2"/>
      <c r="Y374" s="2"/>
      <c r="Z374" s="1"/>
      <c r="AA374" s="1"/>
      <c r="AB374" s="1"/>
      <c r="AC374" s="1"/>
      <c r="AD374" s="1"/>
    </row>
    <row r="375" spans="1:30" ht="15.75" customHeight="1">
      <c r="A375" s="46"/>
      <c r="B375" s="46"/>
      <c r="C375" s="46"/>
      <c r="D375" s="46"/>
      <c r="E375" s="46"/>
      <c r="F375" s="46"/>
      <c r="G375" s="46"/>
      <c r="H375" s="46"/>
      <c r="I375" s="46"/>
      <c r="J375" s="46"/>
      <c r="K375" s="46"/>
      <c r="L375" s="46"/>
      <c r="M375" s="46"/>
      <c r="N375" s="46"/>
      <c r="O375" s="2"/>
      <c r="P375" s="2"/>
      <c r="Q375" s="2"/>
      <c r="R375" s="2"/>
      <c r="S375" s="2"/>
      <c r="T375" s="2"/>
      <c r="U375" s="2"/>
      <c r="V375" s="2"/>
      <c r="W375" s="2"/>
      <c r="X375" s="2"/>
      <c r="Y375" s="2"/>
      <c r="Z375" s="1"/>
      <c r="AA375" s="1"/>
      <c r="AB375" s="1"/>
      <c r="AC375" s="1"/>
      <c r="AD375" s="1"/>
    </row>
    <row r="376" spans="1:30" ht="15.75" customHeight="1">
      <c r="A376" s="46"/>
      <c r="B376" s="46"/>
      <c r="C376" s="46"/>
      <c r="D376" s="46"/>
      <c r="E376" s="46"/>
      <c r="F376" s="46"/>
      <c r="G376" s="46"/>
      <c r="H376" s="46"/>
      <c r="I376" s="46"/>
      <c r="J376" s="46"/>
      <c r="K376" s="46"/>
      <c r="L376" s="46"/>
      <c r="M376" s="46"/>
      <c r="N376" s="46"/>
      <c r="O376" s="2"/>
      <c r="P376" s="2"/>
      <c r="Q376" s="2"/>
      <c r="R376" s="2"/>
      <c r="S376" s="2"/>
      <c r="T376" s="2"/>
      <c r="U376" s="2"/>
      <c r="V376" s="2"/>
      <c r="W376" s="2"/>
      <c r="X376" s="2"/>
      <c r="Y376" s="2"/>
      <c r="Z376" s="1"/>
      <c r="AA376" s="1"/>
      <c r="AB376" s="1"/>
      <c r="AC376" s="1"/>
      <c r="AD376" s="1"/>
    </row>
    <row r="377" spans="1:30" ht="15.75" customHeight="1">
      <c r="A377" s="46"/>
      <c r="B377" s="46"/>
      <c r="C377" s="46"/>
      <c r="D377" s="46"/>
      <c r="E377" s="46"/>
      <c r="F377" s="46"/>
      <c r="G377" s="46"/>
      <c r="H377" s="46"/>
      <c r="I377" s="46"/>
      <c r="J377" s="46"/>
      <c r="K377" s="46"/>
      <c r="L377" s="46"/>
      <c r="M377" s="46"/>
      <c r="N377" s="46"/>
      <c r="O377" s="2"/>
      <c r="P377" s="2"/>
      <c r="Q377" s="2"/>
      <c r="R377" s="2"/>
      <c r="S377" s="2"/>
      <c r="T377" s="2"/>
      <c r="U377" s="2"/>
      <c r="V377" s="2"/>
      <c r="W377" s="2"/>
      <c r="X377" s="2"/>
      <c r="Y377" s="2"/>
      <c r="Z377" s="1"/>
      <c r="AA377" s="1"/>
      <c r="AB377" s="1"/>
      <c r="AC377" s="1"/>
      <c r="AD377" s="1"/>
    </row>
    <row r="378" spans="1:30" ht="15.75" customHeight="1">
      <c r="A378" s="46"/>
      <c r="B378" s="46"/>
      <c r="C378" s="46"/>
      <c r="D378" s="46"/>
      <c r="E378" s="46"/>
      <c r="F378" s="46"/>
      <c r="G378" s="46"/>
      <c r="H378" s="46"/>
      <c r="I378" s="46"/>
      <c r="J378" s="46"/>
      <c r="K378" s="46"/>
      <c r="L378" s="46"/>
      <c r="M378" s="46"/>
      <c r="N378" s="46"/>
      <c r="O378" s="2"/>
      <c r="P378" s="2"/>
      <c r="Q378" s="2"/>
      <c r="R378" s="2"/>
      <c r="S378" s="2"/>
      <c r="T378" s="2"/>
      <c r="U378" s="2"/>
      <c r="V378" s="2"/>
      <c r="W378" s="2"/>
      <c r="X378" s="2"/>
      <c r="Y378" s="2"/>
      <c r="Z378" s="1"/>
      <c r="AA378" s="1"/>
      <c r="AB378" s="1"/>
      <c r="AC378" s="1"/>
      <c r="AD378" s="1"/>
    </row>
    <row r="379" spans="1:30" ht="15.75" customHeight="1">
      <c r="A379" s="46"/>
      <c r="B379" s="46"/>
      <c r="C379" s="46"/>
      <c r="D379" s="46"/>
      <c r="E379" s="46"/>
      <c r="F379" s="46"/>
      <c r="G379" s="46"/>
      <c r="H379" s="46"/>
      <c r="I379" s="46"/>
      <c r="J379" s="46"/>
      <c r="K379" s="46"/>
      <c r="L379" s="46"/>
      <c r="M379" s="46"/>
      <c r="N379" s="46"/>
      <c r="O379" s="2"/>
      <c r="P379" s="2"/>
      <c r="Q379" s="2"/>
      <c r="R379" s="2"/>
      <c r="S379" s="2"/>
      <c r="T379" s="2"/>
      <c r="U379" s="2"/>
      <c r="V379" s="2"/>
      <c r="W379" s="2"/>
      <c r="X379" s="2"/>
      <c r="Y379" s="2"/>
      <c r="Z379" s="1"/>
      <c r="AA379" s="1"/>
      <c r="AB379" s="1"/>
      <c r="AC379" s="1"/>
      <c r="AD379" s="1"/>
    </row>
    <row r="380" spans="1:30" ht="15.75" customHeight="1">
      <c r="A380" s="46"/>
      <c r="B380" s="46"/>
      <c r="C380" s="46"/>
      <c r="D380" s="46"/>
      <c r="E380" s="46"/>
      <c r="F380" s="46"/>
      <c r="G380" s="46"/>
      <c r="H380" s="46"/>
      <c r="I380" s="46"/>
      <c r="J380" s="46"/>
      <c r="K380" s="46"/>
      <c r="L380" s="46"/>
      <c r="M380" s="46"/>
      <c r="N380" s="46"/>
      <c r="O380" s="2"/>
      <c r="P380" s="2"/>
      <c r="Q380" s="2"/>
      <c r="R380" s="2"/>
      <c r="S380" s="2"/>
      <c r="T380" s="2"/>
      <c r="U380" s="2"/>
      <c r="V380" s="2"/>
      <c r="W380" s="2"/>
      <c r="X380" s="2"/>
      <c r="Y380" s="2"/>
      <c r="Z380" s="1"/>
      <c r="AA380" s="1"/>
      <c r="AB380" s="1"/>
      <c r="AC380" s="1"/>
      <c r="AD380" s="1"/>
    </row>
    <row r="381" spans="1:30" ht="15.75" customHeight="1">
      <c r="A381" s="46"/>
      <c r="B381" s="46"/>
      <c r="C381" s="46"/>
      <c r="D381" s="46"/>
      <c r="E381" s="46"/>
      <c r="F381" s="46"/>
      <c r="G381" s="46"/>
      <c r="H381" s="46"/>
      <c r="I381" s="46"/>
      <c r="J381" s="46"/>
      <c r="K381" s="46"/>
      <c r="L381" s="46"/>
      <c r="M381" s="46"/>
      <c r="N381" s="46"/>
      <c r="O381" s="2"/>
      <c r="P381" s="2"/>
      <c r="Q381" s="2"/>
      <c r="R381" s="2"/>
      <c r="S381" s="2"/>
      <c r="T381" s="2"/>
      <c r="U381" s="2"/>
      <c r="V381" s="2"/>
      <c r="W381" s="2"/>
      <c r="X381" s="2"/>
      <c r="Y381" s="2"/>
      <c r="Z381" s="1"/>
      <c r="AA381" s="1"/>
      <c r="AB381" s="1"/>
      <c r="AC381" s="1"/>
      <c r="AD381" s="1"/>
    </row>
    <row r="382" spans="1:30" ht="15.75" customHeight="1">
      <c r="A382" s="46"/>
      <c r="B382" s="46"/>
      <c r="C382" s="46"/>
      <c r="D382" s="46"/>
      <c r="E382" s="46"/>
      <c r="F382" s="46"/>
      <c r="G382" s="46"/>
      <c r="H382" s="46"/>
      <c r="I382" s="46"/>
      <c r="J382" s="46"/>
      <c r="K382" s="46"/>
      <c r="L382" s="46"/>
      <c r="M382" s="46"/>
      <c r="N382" s="46"/>
      <c r="O382" s="2"/>
      <c r="P382" s="2"/>
      <c r="Q382" s="2"/>
      <c r="R382" s="2"/>
      <c r="S382" s="2"/>
      <c r="T382" s="2"/>
      <c r="U382" s="2"/>
      <c r="V382" s="2"/>
      <c r="W382" s="2"/>
      <c r="X382" s="2"/>
      <c r="Y382" s="2"/>
      <c r="Z382" s="1"/>
      <c r="AA382" s="1"/>
      <c r="AB382" s="1"/>
      <c r="AC382" s="1"/>
      <c r="AD382" s="1"/>
    </row>
    <row r="383" spans="1:30" ht="15.75" customHeight="1">
      <c r="A383" s="46"/>
      <c r="B383" s="46"/>
      <c r="C383" s="46"/>
      <c r="D383" s="46"/>
      <c r="E383" s="46"/>
      <c r="F383" s="46"/>
      <c r="G383" s="46"/>
      <c r="H383" s="46"/>
      <c r="I383" s="46"/>
      <c r="J383" s="46"/>
      <c r="K383" s="46"/>
      <c r="L383" s="46"/>
      <c r="M383" s="46"/>
      <c r="N383" s="46"/>
      <c r="O383" s="2"/>
      <c r="P383" s="2"/>
      <c r="Q383" s="2"/>
      <c r="R383" s="2"/>
      <c r="S383" s="2"/>
      <c r="T383" s="2"/>
      <c r="U383" s="2"/>
      <c r="V383" s="2"/>
      <c r="W383" s="2"/>
      <c r="X383" s="2"/>
      <c r="Y383" s="2"/>
      <c r="Z383" s="1"/>
      <c r="AA383" s="1"/>
      <c r="AB383" s="1"/>
      <c r="AC383" s="1"/>
      <c r="AD383" s="1"/>
    </row>
    <row r="384" spans="1:30" ht="15.75" customHeight="1">
      <c r="A384" s="46"/>
      <c r="B384" s="46"/>
      <c r="C384" s="46"/>
      <c r="D384" s="46"/>
      <c r="E384" s="46"/>
      <c r="F384" s="46"/>
      <c r="G384" s="46"/>
      <c r="H384" s="46"/>
      <c r="I384" s="46"/>
      <c r="J384" s="46"/>
      <c r="K384" s="46"/>
      <c r="L384" s="46"/>
      <c r="M384" s="46"/>
      <c r="N384" s="46"/>
      <c r="O384" s="2"/>
      <c r="P384" s="2"/>
      <c r="Q384" s="2"/>
      <c r="R384" s="2"/>
      <c r="S384" s="2"/>
      <c r="T384" s="2"/>
      <c r="U384" s="2"/>
      <c r="V384" s="2"/>
      <c r="W384" s="2"/>
      <c r="X384" s="2"/>
      <c r="Y384" s="2"/>
      <c r="Z384" s="1"/>
      <c r="AA384" s="1"/>
      <c r="AB384" s="1"/>
      <c r="AC384" s="1"/>
      <c r="AD384" s="1"/>
    </row>
    <row r="385" spans="1:30" ht="15.75" customHeight="1">
      <c r="A385" s="46"/>
      <c r="B385" s="46"/>
      <c r="C385" s="46"/>
      <c r="D385" s="46"/>
      <c r="E385" s="46"/>
      <c r="F385" s="46"/>
      <c r="G385" s="46"/>
      <c r="H385" s="46"/>
      <c r="I385" s="46"/>
      <c r="J385" s="46"/>
      <c r="K385" s="46"/>
      <c r="L385" s="46"/>
      <c r="M385" s="46"/>
      <c r="N385" s="46"/>
      <c r="O385" s="2"/>
      <c r="P385" s="2"/>
      <c r="Q385" s="2"/>
      <c r="R385" s="2"/>
      <c r="S385" s="2"/>
      <c r="T385" s="2"/>
      <c r="U385" s="2"/>
      <c r="V385" s="2"/>
      <c r="W385" s="2"/>
      <c r="X385" s="2"/>
      <c r="Y385" s="2"/>
      <c r="Z385" s="1"/>
      <c r="AA385" s="1"/>
      <c r="AB385" s="1"/>
      <c r="AC385" s="1"/>
      <c r="AD385" s="1"/>
    </row>
    <row r="386" spans="1:30" ht="15.75" customHeight="1">
      <c r="A386" s="46"/>
      <c r="B386" s="46"/>
      <c r="C386" s="46"/>
      <c r="D386" s="46"/>
      <c r="E386" s="46"/>
      <c r="F386" s="46"/>
      <c r="G386" s="46"/>
      <c r="H386" s="46"/>
      <c r="I386" s="46"/>
      <c r="J386" s="46"/>
      <c r="K386" s="46"/>
      <c r="L386" s="46"/>
      <c r="M386" s="46"/>
      <c r="N386" s="46"/>
      <c r="O386" s="2"/>
      <c r="P386" s="2"/>
      <c r="Q386" s="2"/>
      <c r="R386" s="2"/>
      <c r="S386" s="2"/>
      <c r="T386" s="2"/>
      <c r="U386" s="2"/>
      <c r="V386" s="2"/>
      <c r="W386" s="2"/>
      <c r="X386" s="2"/>
      <c r="Y386" s="2"/>
      <c r="Z386" s="1"/>
      <c r="AA386" s="1"/>
      <c r="AB386" s="1"/>
      <c r="AC386" s="1"/>
      <c r="AD386" s="1"/>
    </row>
    <row r="387" spans="1:30" ht="15.75" customHeight="1">
      <c r="A387" s="46"/>
      <c r="B387" s="46"/>
      <c r="C387" s="46"/>
      <c r="D387" s="46"/>
      <c r="E387" s="46"/>
      <c r="F387" s="46"/>
      <c r="G387" s="46"/>
      <c r="H387" s="46"/>
      <c r="I387" s="46"/>
      <c r="J387" s="46"/>
      <c r="K387" s="46"/>
      <c r="L387" s="46"/>
      <c r="M387" s="46"/>
      <c r="N387" s="46"/>
      <c r="O387" s="2"/>
      <c r="P387" s="2"/>
      <c r="Q387" s="2"/>
      <c r="R387" s="2"/>
      <c r="S387" s="2"/>
      <c r="T387" s="2"/>
      <c r="U387" s="2"/>
      <c r="V387" s="2"/>
      <c r="W387" s="2"/>
      <c r="X387" s="2"/>
      <c r="Y387" s="2"/>
      <c r="Z387" s="1"/>
      <c r="AA387" s="1"/>
      <c r="AB387" s="1"/>
      <c r="AC387" s="1"/>
      <c r="AD387" s="1"/>
    </row>
    <row r="388" spans="1:30" ht="15.75" customHeight="1">
      <c r="A388" s="46"/>
      <c r="B388" s="46"/>
      <c r="C388" s="46"/>
      <c r="D388" s="46"/>
      <c r="E388" s="46"/>
      <c r="F388" s="46"/>
      <c r="G388" s="46"/>
      <c r="H388" s="46"/>
      <c r="I388" s="46"/>
      <c r="J388" s="46"/>
      <c r="K388" s="46"/>
      <c r="L388" s="46"/>
      <c r="M388" s="46"/>
      <c r="N388" s="46"/>
      <c r="O388" s="2"/>
      <c r="P388" s="2"/>
      <c r="Q388" s="2"/>
      <c r="R388" s="2"/>
      <c r="S388" s="2"/>
      <c r="T388" s="2"/>
      <c r="U388" s="2"/>
      <c r="V388" s="2"/>
      <c r="W388" s="2"/>
      <c r="X388" s="2"/>
      <c r="Y388" s="2"/>
      <c r="Z388" s="1"/>
      <c r="AA388" s="1"/>
      <c r="AB388" s="1"/>
      <c r="AC388" s="1"/>
      <c r="AD388" s="1"/>
    </row>
    <row r="389" spans="1:30" ht="15.75" customHeight="1">
      <c r="A389" s="46"/>
      <c r="B389" s="46"/>
      <c r="C389" s="46"/>
      <c r="D389" s="46"/>
      <c r="E389" s="46"/>
      <c r="F389" s="46"/>
      <c r="G389" s="46"/>
      <c r="H389" s="46"/>
      <c r="I389" s="46"/>
      <c r="J389" s="46"/>
      <c r="K389" s="46"/>
      <c r="L389" s="46"/>
      <c r="M389" s="46"/>
      <c r="N389" s="46"/>
      <c r="O389" s="2"/>
      <c r="P389" s="2"/>
      <c r="Q389" s="2"/>
      <c r="R389" s="2"/>
      <c r="S389" s="2"/>
      <c r="T389" s="2"/>
      <c r="U389" s="2"/>
      <c r="V389" s="2"/>
      <c r="W389" s="2"/>
      <c r="X389" s="2"/>
      <c r="Y389" s="2"/>
      <c r="Z389" s="1"/>
      <c r="AA389" s="1"/>
      <c r="AB389" s="1"/>
      <c r="AC389" s="1"/>
      <c r="AD389" s="1"/>
    </row>
    <row r="390" spans="1:30" ht="15.75" customHeight="1">
      <c r="A390" s="46"/>
      <c r="B390" s="46"/>
      <c r="C390" s="46"/>
      <c r="D390" s="46"/>
      <c r="E390" s="46"/>
      <c r="F390" s="46"/>
      <c r="G390" s="46"/>
      <c r="H390" s="46"/>
      <c r="I390" s="46"/>
      <c r="J390" s="46"/>
      <c r="K390" s="46"/>
      <c r="L390" s="46"/>
      <c r="M390" s="46"/>
      <c r="N390" s="46"/>
      <c r="O390" s="2"/>
      <c r="P390" s="2"/>
      <c r="Q390" s="2"/>
      <c r="R390" s="2"/>
      <c r="S390" s="2"/>
      <c r="T390" s="2"/>
      <c r="U390" s="2"/>
      <c r="V390" s="2"/>
      <c r="W390" s="2"/>
      <c r="X390" s="2"/>
      <c r="Y390" s="2"/>
      <c r="Z390" s="1"/>
      <c r="AA390" s="1"/>
      <c r="AB390" s="1"/>
      <c r="AC390" s="1"/>
      <c r="AD390" s="1"/>
    </row>
    <row r="391" spans="1:30" ht="15.75" customHeight="1">
      <c r="A391" s="46"/>
      <c r="B391" s="46"/>
      <c r="C391" s="46"/>
      <c r="D391" s="46"/>
      <c r="E391" s="46"/>
      <c r="F391" s="46"/>
      <c r="G391" s="46"/>
      <c r="H391" s="46"/>
      <c r="I391" s="46"/>
      <c r="J391" s="46"/>
      <c r="K391" s="46"/>
      <c r="L391" s="46"/>
      <c r="M391" s="46"/>
      <c r="N391" s="46"/>
      <c r="O391" s="2"/>
      <c r="P391" s="2"/>
      <c r="Q391" s="2"/>
      <c r="R391" s="2"/>
      <c r="S391" s="2"/>
      <c r="T391" s="2"/>
      <c r="U391" s="2"/>
      <c r="V391" s="2"/>
      <c r="W391" s="2"/>
      <c r="X391" s="2"/>
      <c r="Y391" s="2"/>
      <c r="Z391" s="1"/>
      <c r="AA391" s="1"/>
      <c r="AB391" s="1"/>
      <c r="AC391" s="1"/>
      <c r="AD391" s="1"/>
    </row>
    <row r="392" spans="1:30" ht="15.75" customHeight="1">
      <c r="A392" s="46"/>
      <c r="B392" s="46"/>
      <c r="C392" s="46"/>
      <c r="D392" s="46"/>
      <c r="E392" s="46"/>
      <c r="F392" s="46"/>
      <c r="G392" s="46"/>
      <c r="H392" s="46"/>
      <c r="I392" s="46"/>
      <c r="J392" s="46"/>
      <c r="K392" s="46"/>
      <c r="L392" s="46"/>
      <c r="M392" s="46"/>
      <c r="N392" s="46"/>
      <c r="O392" s="2"/>
      <c r="P392" s="2"/>
      <c r="Q392" s="2"/>
      <c r="R392" s="2"/>
      <c r="S392" s="2"/>
      <c r="T392" s="2"/>
      <c r="U392" s="2"/>
      <c r="V392" s="2"/>
      <c r="W392" s="2"/>
      <c r="X392" s="2"/>
      <c r="Y392" s="2"/>
      <c r="Z392" s="1"/>
      <c r="AA392" s="1"/>
      <c r="AB392" s="1"/>
      <c r="AC392" s="1"/>
      <c r="AD392" s="1"/>
    </row>
    <row r="393" spans="1:30" ht="15.75" customHeight="1">
      <c r="A393" s="46"/>
      <c r="B393" s="46"/>
      <c r="C393" s="46"/>
      <c r="D393" s="46"/>
      <c r="E393" s="46"/>
      <c r="F393" s="46"/>
      <c r="G393" s="46"/>
      <c r="H393" s="46"/>
      <c r="I393" s="46"/>
      <c r="J393" s="46"/>
      <c r="K393" s="46"/>
      <c r="L393" s="46"/>
      <c r="M393" s="46"/>
      <c r="N393" s="46"/>
      <c r="O393" s="2"/>
      <c r="P393" s="2"/>
      <c r="Q393" s="2"/>
      <c r="R393" s="2"/>
      <c r="S393" s="2"/>
      <c r="T393" s="2"/>
      <c r="U393" s="2"/>
      <c r="V393" s="2"/>
      <c r="W393" s="2"/>
      <c r="X393" s="2"/>
      <c r="Y393" s="2"/>
      <c r="Z393" s="1"/>
      <c r="AA393" s="1"/>
      <c r="AB393" s="1"/>
      <c r="AC393" s="1"/>
      <c r="AD393" s="1"/>
    </row>
    <row r="394" spans="1:30" ht="15.75" customHeight="1">
      <c r="A394" s="46"/>
      <c r="B394" s="46"/>
      <c r="C394" s="46"/>
      <c r="D394" s="46"/>
      <c r="E394" s="46"/>
      <c r="F394" s="46"/>
      <c r="G394" s="46"/>
      <c r="H394" s="46"/>
      <c r="I394" s="46"/>
      <c r="J394" s="46"/>
      <c r="K394" s="46"/>
      <c r="L394" s="46"/>
      <c r="M394" s="46"/>
      <c r="N394" s="46"/>
      <c r="O394" s="2"/>
      <c r="P394" s="2"/>
      <c r="Q394" s="2"/>
      <c r="R394" s="2"/>
      <c r="S394" s="2"/>
      <c r="T394" s="2"/>
      <c r="U394" s="2"/>
      <c r="V394" s="2"/>
      <c r="W394" s="2"/>
      <c r="X394" s="2"/>
      <c r="Y394" s="2"/>
      <c r="Z394" s="1"/>
      <c r="AA394" s="1"/>
      <c r="AB394" s="1"/>
      <c r="AC394" s="1"/>
      <c r="AD394" s="1"/>
    </row>
    <row r="395" spans="1:30" ht="15.75" customHeight="1">
      <c r="A395" s="46"/>
      <c r="B395" s="46"/>
      <c r="C395" s="46"/>
      <c r="D395" s="46"/>
      <c r="E395" s="46"/>
      <c r="F395" s="46"/>
      <c r="G395" s="46"/>
      <c r="H395" s="46"/>
      <c r="I395" s="46"/>
      <c r="J395" s="46"/>
      <c r="K395" s="46"/>
      <c r="L395" s="46"/>
      <c r="M395" s="46"/>
      <c r="N395" s="46"/>
      <c r="O395" s="2"/>
      <c r="P395" s="2"/>
      <c r="Q395" s="2"/>
      <c r="R395" s="2"/>
      <c r="S395" s="2"/>
      <c r="T395" s="2"/>
      <c r="U395" s="2"/>
      <c r="V395" s="2"/>
      <c r="W395" s="2"/>
      <c r="X395" s="2"/>
      <c r="Y395" s="2"/>
      <c r="Z395" s="1"/>
      <c r="AA395" s="1"/>
      <c r="AB395" s="1"/>
      <c r="AC395" s="1"/>
      <c r="AD395" s="1"/>
    </row>
    <row r="396" spans="1:30" ht="15.75" customHeight="1">
      <c r="A396" s="46"/>
      <c r="B396" s="46"/>
      <c r="C396" s="46"/>
      <c r="D396" s="46"/>
      <c r="E396" s="46"/>
      <c r="F396" s="46"/>
      <c r="G396" s="46"/>
      <c r="H396" s="46"/>
      <c r="I396" s="46"/>
      <c r="J396" s="46"/>
      <c r="K396" s="46"/>
      <c r="L396" s="46"/>
      <c r="M396" s="46"/>
      <c r="N396" s="46"/>
      <c r="O396" s="2"/>
      <c r="P396" s="2"/>
      <c r="Q396" s="2"/>
      <c r="R396" s="2"/>
      <c r="S396" s="2"/>
      <c r="T396" s="2"/>
      <c r="U396" s="2"/>
      <c r="V396" s="2"/>
      <c r="W396" s="2"/>
      <c r="X396" s="2"/>
      <c r="Y396" s="2"/>
      <c r="Z396" s="1"/>
      <c r="AA396" s="1"/>
      <c r="AB396" s="1"/>
      <c r="AC396" s="1"/>
      <c r="AD396" s="1"/>
    </row>
    <row r="397" spans="1:30" ht="15.75" customHeight="1">
      <c r="A397" s="46"/>
      <c r="B397" s="46"/>
      <c r="C397" s="46"/>
      <c r="D397" s="46"/>
      <c r="E397" s="46"/>
      <c r="F397" s="46"/>
      <c r="G397" s="46"/>
      <c r="H397" s="46"/>
      <c r="I397" s="46"/>
      <c r="J397" s="46"/>
      <c r="K397" s="46"/>
      <c r="L397" s="46"/>
      <c r="M397" s="46"/>
      <c r="N397" s="46"/>
      <c r="O397" s="2"/>
      <c r="P397" s="2"/>
      <c r="Q397" s="2"/>
      <c r="R397" s="2"/>
      <c r="S397" s="2"/>
      <c r="T397" s="2"/>
      <c r="U397" s="2"/>
      <c r="V397" s="2"/>
      <c r="W397" s="2"/>
      <c r="X397" s="2"/>
      <c r="Y397" s="2"/>
      <c r="Z397" s="1"/>
      <c r="AA397" s="1"/>
      <c r="AB397" s="1"/>
      <c r="AC397" s="1"/>
      <c r="AD397" s="1"/>
    </row>
    <row r="398" spans="1:30" ht="15.75" customHeight="1">
      <c r="A398" s="46"/>
      <c r="B398" s="46"/>
      <c r="C398" s="46"/>
      <c r="D398" s="46"/>
      <c r="E398" s="46"/>
      <c r="F398" s="46"/>
      <c r="G398" s="46"/>
      <c r="H398" s="46"/>
      <c r="I398" s="46"/>
      <c r="J398" s="46"/>
      <c r="K398" s="46"/>
      <c r="L398" s="46"/>
      <c r="M398" s="46"/>
      <c r="N398" s="46"/>
      <c r="O398" s="2"/>
      <c r="P398" s="2"/>
      <c r="Q398" s="2"/>
      <c r="R398" s="2"/>
      <c r="S398" s="2"/>
      <c r="T398" s="2"/>
      <c r="U398" s="2"/>
      <c r="V398" s="2"/>
      <c r="W398" s="2"/>
      <c r="X398" s="2"/>
      <c r="Y398" s="2"/>
      <c r="Z398" s="1"/>
      <c r="AA398" s="1"/>
      <c r="AB398" s="1"/>
      <c r="AC398" s="1"/>
      <c r="AD398" s="1"/>
    </row>
    <row r="399" spans="1:30" ht="15.75" customHeight="1">
      <c r="A399" s="46"/>
      <c r="B399" s="46"/>
      <c r="C399" s="46"/>
      <c r="D399" s="46"/>
      <c r="E399" s="46"/>
      <c r="F399" s="46"/>
      <c r="G399" s="46"/>
      <c r="H399" s="46"/>
      <c r="I399" s="46"/>
      <c r="J399" s="46"/>
      <c r="K399" s="46"/>
      <c r="L399" s="46"/>
      <c r="M399" s="46"/>
      <c r="N399" s="46"/>
      <c r="O399" s="2"/>
      <c r="P399" s="2"/>
      <c r="Q399" s="2"/>
      <c r="R399" s="2"/>
      <c r="S399" s="2"/>
      <c r="T399" s="2"/>
      <c r="U399" s="2"/>
      <c r="V399" s="2"/>
      <c r="W399" s="2"/>
      <c r="X399" s="2"/>
      <c r="Y399" s="2"/>
      <c r="Z399" s="1"/>
      <c r="AA399" s="1"/>
      <c r="AB399" s="1"/>
      <c r="AC399" s="1"/>
      <c r="AD399" s="1"/>
    </row>
    <row r="400" spans="1:30" ht="15.75" customHeight="1">
      <c r="A400" s="46"/>
      <c r="B400" s="46"/>
      <c r="C400" s="46"/>
      <c r="D400" s="46"/>
      <c r="E400" s="46"/>
      <c r="F400" s="46"/>
      <c r="G400" s="46"/>
      <c r="H400" s="46"/>
      <c r="I400" s="46"/>
      <c r="J400" s="46"/>
      <c r="K400" s="46"/>
      <c r="L400" s="46"/>
      <c r="M400" s="46"/>
      <c r="N400" s="46"/>
      <c r="O400" s="2"/>
      <c r="P400" s="2"/>
      <c r="Q400" s="2"/>
      <c r="R400" s="2"/>
      <c r="S400" s="2"/>
      <c r="T400" s="2"/>
      <c r="U400" s="2"/>
      <c r="V400" s="2"/>
      <c r="W400" s="2"/>
      <c r="X400" s="2"/>
      <c r="Y400" s="2"/>
      <c r="Z400" s="1"/>
      <c r="AA400" s="1"/>
      <c r="AB400" s="1"/>
      <c r="AC400" s="1"/>
      <c r="AD400" s="1"/>
    </row>
    <row r="401" spans="1:30" ht="15.75" customHeight="1">
      <c r="A401" s="46"/>
      <c r="B401" s="46"/>
      <c r="C401" s="46"/>
      <c r="D401" s="46"/>
      <c r="E401" s="46"/>
      <c r="F401" s="46"/>
      <c r="G401" s="46"/>
      <c r="H401" s="46"/>
      <c r="I401" s="46"/>
      <c r="J401" s="46"/>
      <c r="K401" s="46"/>
      <c r="L401" s="46"/>
      <c r="M401" s="46"/>
      <c r="N401" s="46"/>
      <c r="O401" s="2"/>
      <c r="P401" s="2"/>
      <c r="Q401" s="2"/>
      <c r="R401" s="2"/>
      <c r="S401" s="2"/>
      <c r="T401" s="2"/>
      <c r="U401" s="2"/>
      <c r="V401" s="2"/>
      <c r="W401" s="2"/>
      <c r="X401" s="2"/>
      <c r="Y401" s="2"/>
      <c r="Z401" s="1"/>
      <c r="AA401" s="1"/>
      <c r="AB401" s="1"/>
      <c r="AC401" s="1"/>
      <c r="AD401" s="1"/>
    </row>
    <row r="402" spans="1:30" ht="15.75" customHeight="1">
      <c r="A402" s="46"/>
      <c r="B402" s="46"/>
      <c r="C402" s="46"/>
      <c r="D402" s="46"/>
      <c r="E402" s="46"/>
      <c r="F402" s="46"/>
      <c r="G402" s="46"/>
      <c r="H402" s="46"/>
      <c r="I402" s="46"/>
      <c r="J402" s="46"/>
      <c r="K402" s="46"/>
      <c r="L402" s="46"/>
      <c r="M402" s="46"/>
      <c r="N402" s="46"/>
      <c r="O402" s="2"/>
      <c r="P402" s="2"/>
      <c r="Q402" s="2"/>
      <c r="R402" s="2"/>
      <c r="S402" s="2"/>
      <c r="T402" s="2"/>
      <c r="U402" s="2"/>
      <c r="V402" s="2"/>
      <c r="W402" s="2"/>
      <c r="X402" s="2"/>
      <c r="Y402" s="2"/>
      <c r="Z402" s="1"/>
      <c r="AA402" s="1"/>
      <c r="AB402" s="1"/>
      <c r="AC402" s="1"/>
      <c r="AD402" s="1"/>
    </row>
    <row r="403" spans="1:30" ht="15.75" customHeight="1">
      <c r="A403" s="46"/>
      <c r="B403" s="46"/>
      <c r="C403" s="46"/>
      <c r="D403" s="46"/>
      <c r="E403" s="46"/>
      <c r="F403" s="46"/>
      <c r="G403" s="46"/>
      <c r="H403" s="46"/>
      <c r="I403" s="46"/>
      <c r="J403" s="46"/>
      <c r="K403" s="46"/>
      <c r="L403" s="46"/>
      <c r="M403" s="46"/>
      <c r="N403" s="46"/>
      <c r="O403" s="2"/>
      <c r="P403" s="2"/>
      <c r="Q403" s="2"/>
      <c r="R403" s="2"/>
      <c r="S403" s="2"/>
      <c r="T403" s="2"/>
      <c r="U403" s="2"/>
      <c r="V403" s="2"/>
      <c r="W403" s="2"/>
      <c r="X403" s="2"/>
      <c r="Y403" s="2"/>
      <c r="Z403" s="1"/>
      <c r="AA403" s="1"/>
      <c r="AB403" s="1"/>
      <c r="AC403" s="1"/>
      <c r="AD403" s="1"/>
    </row>
    <row r="404" spans="1:30" ht="15.75" customHeight="1">
      <c r="A404" s="46"/>
      <c r="B404" s="46"/>
      <c r="C404" s="46"/>
      <c r="D404" s="46"/>
      <c r="E404" s="46"/>
      <c r="F404" s="46"/>
      <c r="G404" s="46"/>
      <c r="H404" s="46"/>
      <c r="I404" s="46"/>
      <c r="J404" s="46"/>
      <c r="K404" s="46"/>
      <c r="L404" s="46"/>
      <c r="M404" s="46"/>
      <c r="N404" s="46"/>
      <c r="O404" s="2"/>
      <c r="P404" s="2"/>
      <c r="Q404" s="2"/>
      <c r="R404" s="2"/>
      <c r="S404" s="2"/>
      <c r="T404" s="2"/>
      <c r="U404" s="2"/>
      <c r="V404" s="2"/>
      <c r="W404" s="2"/>
      <c r="X404" s="2"/>
      <c r="Y404" s="2"/>
      <c r="Z404" s="1"/>
      <c r="AA404" s="1"/>
      <c r="AB404" s="1"/>
      <c r="AC404" s="1"/>
      <c r="AD404" s="1"/>
    </row>
    <row r="405" spans="1:30" ht="15.75" customHeight="1">
      <c r="A405" s="46"/>
      <c r="B405" s="46"/>
      <c r="C405" s="46"/>
      <c r="D405" s="46"/>
      <c r="E405" s="46"/>
      <c r="F405" s="46"/>
      <c r="G405" s="46"/>
      <c r="H405" s="46"/>
      <c r="I405" s="46"/>
      <c r="J405" s="46"/>
      <c r="K405" s="46"/>
      <c r="L405" s="46"/>
      <c r="M405" s="46"/>
      <c r="N405" s="46"/>
      <c r="O405" s="2"/>
      <c r="P405" s="2"/>
      <c r="Q405" s="2"/>
      <c r="R405" s="2"/>
      <c r="S405" s="2"/>
      <c r="T405" s="2"/>
      <c r="U405" s="2"/>
      <c r="V405" s="2"/>
      <c r="W405" s="2"/>
      <c r="X405" s="2"/>
      <c r="Y405" s="2"/>
      <c r="Z405" s="1"/>
      <c r="AA405" s="1"/>
      <c r="AB405" s="1"/>
      <c r="AC405" s="1"/>
      <c r="AD405" s="1"/>
    </row>
    <row r="406" spans="1:30" ht="15.75" customHeight="1">
      <c r="A406" s="46"/>
      <c r="B406" s="46"/>
      <c r="C406" s="46"/>
      <c r="D406" s="46"/>
      <c r="E406" s="46"/>
      <c r="F406" s="46"/>
      <c r="G406" s="46"/>
      <c r="H406" s="46"/>
      <c r="I406" s="46"/>
      <c r="J406" s="46"/>
      <c r="K406" s="46"/>
      <c r="L406" s="46"/>
      <c r="M406" s="46"/>
      <c r="N406" s="46"/>
      <c r="O406" s="2"/>
      <c r="P406" s="2"/>
      <c r="Q406" s="2"/>
      <c r="R406" s="2"/>
      <c r="S406" s="2"/>
      <c r="T406" s="2"/>
      <c r="U406" s="2"/>
      <c r="V406" s="2"/>
      <c r="W406" s="2"/>
      <c r="X406" s="2"/>
      <c r="Y406" s="2"/>
      <c r="Z406" s="1"/>
      <c r="AA406" s="1"/>
      <c r="AB406" s="1"/>
      <c r="AC406" s="1"/>
      <c r="AD406" s="1"/>
    </row>
    <row r="407" spans="1:30" ht="15.75" customHeight="1">
      <c r="A407" s="46"/>
      <c r="B407" s="46"/>
      <c r="C407" s="46"/>
      <c r="D407" s="46"/>
      <c r="E407" s="46"/>
      <c r="F407" s="46"/>
      <c r="G407" s="46"/>
      <c r="H407" s="46"/>
      <c r="I407" s="46"/>
      <c r="J407" s="46"/>
      <c r="K407" s="46"/>
      <c r="L407" s="46"/>
      <c r="M407" s="46"/>
      <c r="N407" s="46"/>
      <c r="O407" s="2"/>
      <c r="P407" s="2"/>
      <c r="Q407" s="2"/>
      <c r="R407" s="2"/>
      <c r="S407" s="2"/>
      <c r="T407" s="2"/>
      <c r="U407" s="2"/>
      <c r="V407" s="2"/>
      <c r="W407" s="2"/>
      <c r="X407" s="2"/>
      <c r="Y407" s="2"/>
      <c r="Z407" s="1"/>
      <c r="AA407" s="1"/>
      <c r="AB407" s="1"/>
      <c r="AC407" s="1"/>
      <c r="AD407" s="1"/>
    </row>
    <row r="408" spans="1:30" ht="15.75" customHeight="1">
      <c r="A408" s="46"/>
      <c r="B408" s="46"/>
      <c r="C408" s="46"/>
      <c r="D408" s="46"/>
      <c r="E408" s="46"/>
      <c r="F408" s="46"/>
      <c r="G408" s="46"/>
      <c r="H408" s="46"/>
      <c r="I408" s="46"/>
      <c r="J408" s="46"/>
      <c r="K408" s="46"/>
      <c r="L408" s="46"/>
      <c r="M408" s="46"/>
      <c r="N408" s="46"/>
      <c r="O408" s="2"/>
      <c r="P408" s="2"/>
      <c r="Q408" s="2"/>
      <c r="R408" s="2"/>
      <c r="S408" s="2"/>
      <c r="T408" s="2"/>
      <c r="U408" s="2"/>
      <c r="V408" s="2"/>
      <c r="W408" s="2"/>
      <c r="X408" s="2"/>
      <c r="Y408" s="2"/>
      <c r="Z408" s="1"/>
      <c r="AA408" s="1"/>
      <c r="AB408" s="1"/>
      <c r="AC408" s="1"/>
      <c r="AD408" s="1"/>
    </row>
    <row r="409" spans="1:30" ht="15.75" customHeight="1">
      <c r="A409" s="46"/>
      <c r="B409" s="46"/>
      <c r="C409" s="46"/>
      <c r="D409" s="46"/>
      <c r="E409" s="46"/>
      <c r="F409" s="46"/>
      <c r="G409" s="46"/>
      <c r="H409" s="46"/>
      <c r="I409" s="46"/>
      <c r="J409" s="46"/>
      <c r="K409" s="46"/>
      <c r="L409" s="46"/>
      <c r="M409" s="46"/>
      <c r="N409" s="46"/>
      <c r="O409" s="2"/>
      <c r="P409" s="2"/>
      <c r="Q409" s="2"/>
      <c r="R409" s="2"/>
      <c r="S409" s="2"/>
      <c r="T409" s="2"/>
      <c r="U409" s="2"/>
      <c r="V409" s="2"/>
      <c r="W409" s="2"/>
      <c r="X409" s="2"/>
      <c r="Y409" s="2"/>
      <c r="Z409" s="1"/>
      <c r="AA409" s="1"/>
      <c r="AB409" s="1"/>
      <c r="AC409" s="1"/>
      <c r="AD409" s="1"/>
    </row>
    <row r="410" spans="1:30" ht="15.75" customHeight="1">
      <c r="A410" s="46"/>
      <c r="B410" s="46"/>
      <c r="C410" s="46"/>
      <c r="D410" s="46"/>
      <c r="E410" s="46"/>
      <c r="F410" s="46"/>
      <c r="G410" s="46"/>
      <c r="H410" s="46"/>
      <c r="I410" s="46"/>
      <c r="J410" s="46"/>
      <c r="K410" s="46"/>
      <c r="L410" s="46"/>
      <c r="M410" s="46"/>
      <c r="N410" s="46"/>
      <c r="O410" s="2"/>
      <c r="P410" s="2"/>
      <c r="Q410" s="2"/>
      <c r="R410" s="2"/>
      <c r="S410" s="2"/>
      <c r="T410" s="2"/>
      <c r="U410" s="2"/>
      <c r="V410" s="2"/>
      <c r="W410" s="2"/>
      <c r="X410" s="2"/>
      <c r="Y410" s="2"/>
      <c r="Z410" s="1"/>
      <c r="AA410" s="1"/>
      <c r="AB410" s="1"/>
      <c r="AC410" s="1"/>
      <c r="AD410" s="1"/>
    </row>
    <row r="411" spans="1:30" ht="15.75" customHeight="1">
      <c r="A411" s="46"/>
      <c r="B411" s="46"/>
      <c r="C411" s="46"/>
      <c r="D411" s="46"/>
      <c r="E411" s="46"/>
      <c r="F411" s="46"/>
      <c r="G411" s="46"/>
      <c r="H411" s="46"/>
      <c r="I411" s="46"/>
      <c r="J411" s="46"/>
      <c r="K411" s="46"/>
      <c r="L411" s="46"/>
      <c r="M411" s="46"/>
      <c r="N411" s="46"/>
      <c r="O411" s="2"/>
      <c r="P411" s="2"/>
      <c r="Q411" s="2"/>
      <c r="R411" s="2"/>
      <c r="S411" s="2"/>
      <c r="T411" s="2"/>
      <c r="U411" s="2"/>
      <c r="V411" s="2"/>
      <c r="W411" s="2"/>
      <c r="X411" s="2"/>
      <c r="Y411" s="2"/>
      <c r="Z411" s="1"/>
      <c r="AA411" s="1"/>
      <c r="AB411" s="1"/>
      <c r="AC411" s="1"/>
      <c r="AD411" s="1"/>
    </row>
    <row r="412" spans="1:30" ht="15.75" customHeight="1">
      <c r="A412" s="46"/>
      <c r="B412" s="46"/>
      <c r="C412" s="46"/>
      <c r="D412" s="46"/>
      <c r="E412" s="46"/>
      <c r="F412" s="46"/>
      <c r="G412" s="46"/>
      <c r="H412" s="46"/>
      <c r="I412" s="46"/>
      <c r="J412" s="46"/>
      <c r="K412" s="46"/>
      <c r="L412" s="46"/>
      <c r="M412" s="46"/>
      <c r="N412" s="46"/>
      <c r="O412" s="2"/>
      <c r="P412" s="2"/>
      <c r="Q412" s="2"/>
      <c r="R412" s="2"/>
      <c r="S412" s="2"/>
      <c r="T412" s="2"/>
      <c r="U412" s="2"/>
      <c r="V412" s="2"/>
      <c r="W412" s="2"/>
      <c r="X412" s="2"/>
      <c r="Y412" s="2"/>
      <c r="Z412" s="1"/>
      <c r="AA412" s="1"/>
      <c r="AB412" s="1"/>
      <c r="AC412" s="1"/>
      <c r="AD412" s="1"/>
    </row>
    <row r="413" spans="1:30" ht="15.75" customHeight="1">
      <c r="A413" s="46"/>
      <c r="B413" s="46"/>
      <c r="C413" s="46"/>
      <c r="D413" s="46"/>
      <c r="E413" s="46"/>
      <c r="F413" s="46"/>
      <c r="G413" s="46"/>
      <c r="H413" s="46"/>
      <c r="I413" s="46"/>
      <c r="J413" s="46"/>
      <c r="K413" s="46"/>
      <c r="L413" s="46"/>
      <c r="M413" s="46"/>
      <c r="N413" s="46"/>
      <c r="O413" s="2"/>
      <c r="P413" s="2"/>
      <c r="Q413" s="2"/>
      <c r="R413" s="2"/>
      <c r="S413" s="2"/>
      <c r="T413" s="2"/>
      <c r="U413" s="2"/>
      <c r="V413" s="2"/>
      <c r="W413" s="2"/>
      <c r="X413" s="2"/>
      <c r="Y413" s="2"/>
      <c r="Z413" s="1"/>
      <c r="AA413" s="1"/>
      <c r="AB413" s="1"/>
      <c r="AC413" s="1"/>
      <c r="AD413" s="1"/>
    </row>
    <row r="414" spans="1:30" ht="15.75" customHeight="1">
      <c r="A414" s="46"/>
      <c r="B414" s="46"/>
      <c r="C414" s="46"/>
      <c r="D414" s="46"/>
      <c r="E414" s="46"/>
      <c r="F414" s="46"/>
      <c r="G414" s="46"/>
      <c r="H414" s="46"/>
      <c r="I414" s="46"/>
      <c r="J414" s="46"/>
      <c r="K414" s="46"/>
      <c r="L414" s="46"/>
      <c r="M414" s="46"/>
      <c r="N414" s="46"/>
      <c r="O414" s="2"/>
      <c r="P414" s="2"/>
      <c r="Q414" s="2"/>
      <c r="R414" s="2"/>
      <c r="S414" s="2"/>
      <c r="T414" s="2"/>
      <c r="U414" s="2"/>
      <c r="V414" s="2"/>
      <c r="W414" s="2"/>
      <c r="X414" s="2"/>
      <c r="Y414" s="2"/>
      <c r="Z414" s="1"/>
      <c r="AA414" s="1"/>
      <c r="AB414" s="1"/>
      <c r="AC414" s="1"/>
      <c r="AD414" s="1"/>
    </row>
    <row r="415" spans="1:30" ht="15.75" customHeight="1">
      <c r="A415" s="46"/>
      <c r="B415" s="46"/>
      <c r="C415" s="46"/>
      <c r="D415" s="46"/>
      <c r="E415" s="46"/>
      <c r="F415" s="46"/>
      <c r="G415" s="46"/>
      <c r="H415" s="46"/>
      <c r="I415" s="46"/>
      <c r="J415" s="46"/>
      <c r="K415" s="46"/>
      <c r="L415" s="46"/>
      <c r="M415" s="46"/>
      <c r="N415" s="46"/>
      <c r="O415" s="2"/>
      <c r="P415" s="2"/>
      <c r="Q415" s="2"/>
      <c r="R415" s="2"/>
      <c r="S415" s="2"/>
      <c r="T415" s="2"/>
      <c r="U415" s="2"/>
      <c r="V415" s="2"/>
      <c r="W415" s="2"/>
      <c r="X415" s="2"/>
      <c r="Y415" s="2"/>
      <c r="Z415" s="1"/>
      <c r="AA415" s="1"/>
      <c r="AB415" s="1"/>
      <c r="AC415" s="1"/>
      <c r="AD415" s="1"/>
    </row>
    <row r="416" spans="1:30" ht="15.75" customHeight="1">
      <c r="A416" s="46"/>
      <c r="B416" s="46"/>
      <c r="C416" s="46"/>
      <c r="D416" s="46"/>
      <c r="E416" s="46"/>
      <c r="F416" s="46"/>
      <c r="G416" s="46"/>
      <c r="H416" s="46"/>
      <c r="I416" s="46"/>
      <c r="J416" s="46"/>
      <c r="K416" s="46"/>
      <c r="L416" s="46"/>
      <c r="M416" s="46"/>
      <c r="N416" s="46"/>
      <c r="O416" s="2"/>
      <c r="P416" s="2"/>
      <c r="Q416" s="2"/>
      <c r="R416" s="2"/>
      <c r="S416" s="2"/>
      <c r="T416" s="2"/>
      <c r="U416" s="2"/>
      <c r="V416" s="2"/>
      <c r="W416" s="2"/>
      <c r="X416" s="2"/>
      <c r="Y416" s="2"/>
      <c r="Z416" s="1"/>
      <c r="AA416" s="1"/>
      <c r="AB416" s="1"/>
      <c r="AC416" s="1"/>
      <c r="AD416" s="1"/>
    </row>
    <row r="417" spans="1:30" ht="15.75" customHeight="1">
      <c r="A417" s="46"/>
      <c r="B417" s="46"/>
      <c r="C417" s="46"/>
      <c r="D417" s="46"/>
      <c r="E417" s="46"/>
      <c r="F417" s="46"/>
      <c r="G417" s="46"/>
      <c r="H417" s="46"/>
      <c r="I417" s="46"/>
      <c r="J417" s="46"/>
      <c r="K417" s="46"/>
      <c r="L417" s="46"/>
      <c r="M417" s="46"/>
      <c r="N417" s="46"/>
      <c r="O417" s="2"/>
      <c r="P417" s="2"/>
      <c r="Q417" s="2"/>
      <c r="R417" s="2"/>
      <c r="S417" s="2"/>
      <c r="T417" s="2"/>
      <c r="U417" s="2"/>
      <c r="V417" s="2"/>
      <c r="W417" s="2"/>
      <c r="X417" s="2"/>
      <c r="Y417" s="2"/>
      <c r="Z417" s="1"/>
      <c r="AA417" s="1"/>
      <c r="AB417" s="1"/>
      <c r="AC417" s="1"/>
      <c r="AD417" s="1"/>
    </row>
    <row r="418" spans="1:30" ht="15.75" customHeight="1">
      <c r="A418" s="46"/>
      <c r="B418" s="46"/>
      <c r="C418" s="46"/>
      <c r="D418" s="46"/>
      <c r="E418" s="46"/>
      <c r="F418" s="46"/>
      <c r="G418" s="46"/>
      <c r="H418" s="46"/>
      <c r="I418" s="46"/>
      <c r="J418" s="46"/>
      <c r="K418" s="46"/>
      <c r="L418" s="46"/>
      <c r="M418" s="46"/>
      <c r="N418" s="46"/>
      <c r="O418" s="2"/>
      <c r="P418" s="2"/>
      <c r="Q418" s="2"/>
      <c r="R418" s="2"/>
      <c r="S418" s="2"/>
      <c r="T418" s="2"/>
      <c r="U418" s="2"/>
      <c r="V418" s="2"/>
      <c r="W418" s="2"/>
      <c r="X418" s="2"/>
      <c r="Y418" s="2"/>
      <c r="Z418" s="1"/>
      <c r="AA418" s="1"/>
      <c r="AB418" s="1"/>
      <c r="AC418" s="1"/>
      <c r="AD418" s="1"/>
    </row>
    <row r="419" spans="1:30" ht="15.75" customHeight="1">
      <c r="A419" s="46"/>
      <c r="B419" s="46"/>
      <c r="C419" s="46"/>
      <c r="D419" s="46"/>
      <c r="E419" s="46"/>
      <c r="F419" s="46"/>
      <c r="G419" s="46"/>
      <c r="H419" s="46"/>
      <c r="I419" s="46"/>
      <c r="J419" s="46"/>
      <c r="K419" s="46"/>
      <c r="L419" s="46"/>
      <c r="M419" s="46"/>
      <c r="N419" s="46"/>
      <c r="O419" s="2"/>
      <c r="P419" s="2"/>
      <c r="Q419" s="2"/>
      <c r="R419" s="2"/>
      <c r="S419" s="2"/>
      <c r="T419" s="2"/>
      <c r="U419" s="2"/>
      <c r="V419" s="2"/>
      <c r="W419" s="2"/>
      <c r="X419" s="2"/>
      <c r="Y419" s="2"/>
      <c r="Z419" s="1"/>
      <c r="AA419" s="1"/>
      <c r="AB419" s="1"/>
      <c r="AC419" s="1"/>
      <c r="AD419" s="1"/>
    </row>
    <row r="420" spans="1:30" ht="15.75" customHeight="1">
      <c r="A420" s="46"/>
      <c r="B420" s="46"/>
      <c r="C420" s="46"/>
      <c r="D420" s="46"/>
      <c r="E420" s="46"/>
      <c r="F420" s="46"/>
      <c r="G420" s="46"/>
      <c r="H420" s="46"/>
      <c r="I420" s="46"/>
      <c r="J420" s="46"/>
      <c r="K420" s="46"/>
      <c r="L420" s="46"/>
      <c r="M420" s="46"/>
      <c r="N420" s="46"/>
      <c r="O420" s="2"/>
      <c r="P420" s="2"/>
      <c r="Q420" s="2"/>
      <c r="R420" s="2"/>
      <c r="S420" s="2"/>
      <c r="T420" s="2"/>
      <c r="U420" s="2"/>
      <c r="V420" s="2"/>
      <c r="W420" s="2"/>
      <c r="X420" s="2"/>
      <c r="Y420" s="2"/>
      <c r="Z420" s="1"/>
      <c r="AA420" s="1"/>
      <c r="AB420" s="1"/>
      <c r="AC420" s="1"/>
      <c r="AD420" s="1"/>
    </row>
    <row r="421" spans="1:30" ht="15.75" customHeight="1">
      <c r="A421" s="46"/>
      <c r="B421" s="46"/>
      <c r="C421" s="46"/>
      <c r="D421" s="46"/>
      <c r="E421" s="46"/>
      <c r="F421" s="46"/>
      <c r="G421" s="46"/>
      <c r="H421" s="46"/>
      <c r="I421" s="46"/>
      <c r="J421" s="46"/>
      <c r="K421" s="46"/>
      <c r="L421" s="46"/>
      <c r="M421" s="46"/>
      <c r="N421" s="46"/>
      <c r="O421" s="2"/>
      <c r="P421" s="2"/>
      <c r="Q421" s="2"/>
      <c r="R421" s="2"/>
      <c r="S421" s="2"/>
      <c r="T421" s="2"/>
      <c r="U421" s="2"/>
      <c r="V421" s="2"/>
      <c r="W421" s="2"/>
      <c r="X421" s="2"/>
      <c r="Y421" s="2"/>
      <c r="Z421" s="1"/>
      <c r="AA421" s="1"/>
      <c r="AB421" s="1"/>
      <c r="AC421" s="1"/>
      <c r="AD421" s="1"/>
    </row>
    <row r="422" spans="1:30" ht="15.75" customHeight="1">
      <c r="A422" s="46"/>
      <c r="B422" s="46"/>
      <c r="C422" s="46"/>
      <c r="D422" s="46"/>
      <c r="E422" s="46"/>
      <c r="F422" s="46"/>
      <c r="G422" s="46"/>
      <c r="H422" s="46"/>
      <c r="I422" s="46"/>
      <c r="J422" s="46"/>
      <c r="K422" s="46"/>
      <c r="L422" s="46"/>
      <c r="M422" s="46"/>
      <c r="N422" s="46"/>
      <c r="O422" s="2"/>
      <c r="P422" s="2"/>
      <c r="Q422" s="2"/>
      <c r="R422" s="2"/>
      <c r="S422" s="2"/>
      <c r="T422" s="2"/>
      <c r="U422" s="2"/>
      <c r="V422" s="2"/>
      <c r="W422" s="2"/>
      <c r="X422" s="2"/>
      <c r="Y422" s="2"/>
      <c r="Z422" s="1"/>
      <c r="AA422" s="1"/>
      <c r="AB422" s="1"/>
      <c r="AC422" s="1"/>
      <c r="AD422" s="1"/>
    </row>
    <row r="423" spans="1:30" ht="15.75" customHeight="1">
      <c r="A423" s="46"/>
      <c r="B423" s="46"/>
      <c r="C423" s="46"/>
      <c r="D423" s="46"/>
      <c r="E423" s="46"/>
      <c r="F423" s="46"/>
      <c r="G423" s="46"/>
      <c r="H423" s="46"/>
      <c r="I423" s="46"/>
      <c r="J423" s="46"/>
      <c r="K423" s="46"/>
      <c r="L423" s="46"/>
      <c r="M423" s="46"/>
      <c r="N423" s="46"/>
      <c r="O423" s="2"/>
      <c r="P423" s="2"/>
      <c r="Q423" s="2"/>
      <c r="R423" s="2"/>
      <c r="S423" s="2"/>
      <c r="T423" s="2"/>
      <c r="U423" s="2"/>
      <c r="V423" s="2"/>
      <c r="W423" s="2"/>
      <c r="X423" s="2"/>
      <c r="Y423" s="2"/>
      <c r="Z423" s="1"/>
      <c r="AA423" s="1"/>
      <c r="AB423" s="1"/>
      <c r="AC423" s="1"/>
      <c r="AD423" s="1"/>
    </row>
    <row r="424" spans="1:30" ht="15.75" customHeight="1">
      <c r="A424" s="46"/>
      <c r="B424" s="46"/>
      <c r="C424" s="46"/>
      <c r="D424" s="46"/>
      <c r="E424" s="46"/>
      <c r="F424" s="46"/>
      <c r="G424" s="46"/>
      <c r="H424" s="46"/>
      <c r="I424" s="46"/>
      <c r="J424" s="46"/>
      <c r="K424" s="46"/>
      <c r="L424" s="46"/>
      <c r="M424" s="46"/>
      <c r="N424" s="46"/>
      <c r="O424" s="2"/>
      <c r="P424" s="2"/>
      <c r="Q424" s="2"/>
      <c r="R424" s="2"/>
      <c r="S424" s="2"/>
      <c r="T424" s="2"/>
      <c r="U424" s="2"/>
      <c r="V424" s="2"/>
      <c r="W424" s="2"/>
      <c r="X424" s="2"/>
      <c r="Y424" s="2"/>
      <c r="Z424" s="1"/>
      <c r="AA424" s="1"/>
      <c r="AB424" s="1"/>
      <c r="AC424" s="1"/>
      <c r="AD424" s="1"/>
    </row>
    <row r="425" spans="1:30" ht="15.75" customHeight="1">
      <c r="A425" s="46"/>
      <c r="B425" s="46"/>
      <c r="C425" s="46"/>
      <c r="D425" s="46"/>
      <c r="E425" s="46"/>
      <c r="F425" s="46"/>
      <c r="G425" s="46"/>
      <c r="H425" s="46"/>
      <c r="I425" s="46"/>
      <c r="J425" s="46"/>
      <c r="K425" s="46"/>
      <c r="L425" s="46"/>
      <c r="M425" s="46"/>
      <c r="N425" s="46"/>
      <c r="O425" s="2"/>
      <c r="P425" s="2"/>
      <c r="Q425" s="2"/>
      <c r="R425" s="2"/>
      <c r="S425" s="2"/>
      <c r="T425" s="2"/>
      <c r="U425" s="2"/>
      <c r="V425" s="2"/>
      <c r="W425" s="2"/>
      <c r="X425" s="2"/>
      <c r="Y425" s="2"/>
      <c r="Z425" s="1"/>
      <c r="AA425" s="1"/>
      <c r="AB425" s="1"/>
      <c r="AC425" s="1"/>
      <c r="AD425" s="1"/>
    </row>
    <row r="426" spans="1:30" ht="15.75" customHeight="1">
      <c r="A426" s="46"/>
      <c r="B426" s="46"/>
      <c r="C426" s="46"/>
      <c r="D426" s="46"/>
      <c r="E426" s="46"/>
      <c r="F426" s="46"/>
      <c r="G426" s="46"/>
      <c r="H426" s="46"/>
      <c r="I426" s="46"/>
      <c r="J426" s="46"/>
      <c r="K426" s="46"/>
      <c r="L426" s="46"/>
      <c r="M426" s="46"/>
      <c r="N426" s="46"/>
      <c r="O426" s="2"/>
      <c r="P426" s="2"/>
      <c r="Q426" s="2"/>
      <c r="R426" s="2"/>
      <c r="S426" s="2"/>
      <c r="T426" s="2"/>
      <c r="U426" s="2"/>
      <c r="V426" s="2"/>
      <c r="W426" s="2"/>
      <c r="X426" s="2"/>
      <c r="Y426" s="2"/>
      <c r="Z426" s="1"/>
      <c r="AA426" s="1"/>
      <c r="AB426" s="1"/>
      <c r="AC426" s="1"/>
      <c r="AD426" s="1"/>
    </row>
    <row r="427" spans="1:30" ht="15.75" customHeight="1">
      <c r="A427" s="46"/>
      <c r="B427" s="46"/>
      <c r="C427" s="46"/>
      <c r="D427" s="46"/>
      <c r="E427" s="46"/>
      <c r="F427" s="46"/>
      <c r="G427" s="46"/>
      <c r="H427" s="46"/>
      <c r="I427" s="46"/>
      <c r="J427" s="46"/>
      <c r="K427" s="46"/>
      <c r="L427" s="46"/>
      <c r="M427" s="46"/>
      <c r="N427" s="46"/>
      <c r="O427" s="2"/>
      <c r="P427" s="2"/>
      <c r="Q427" s="2"/>
      <c r="R427" s="2"/>
      <c r="S427" s="2"/>
      <c r="T427" s="2"/>
      <c r="U427" s="2"/>
      <c r="V427" s="2"/>
      <c r="W427" s="2"/>
      <c r="X427" s="2"/>
      <c r="Y427" s="2"/>
      <c r="Z427" s="1"/>
      <c r="AA427" s="1"/>
      <c r="AB427" s="1"/>
      <c r="AC427" s="1"/>
      <c r="AD427" s="1"/>
    </row>
    <row r="428" spans="1:30" ht="15.75" customHeight="1">
      <c r="A428" s="46"/>
      <c r="B428" s="46"/>
      <c r="C428" s="46"/>
      <c r="D428" s="46"/>
      <c r="E428" s="46"/>
      <c r="F428" s="46"/>
      <c r="G428" s="46"/>
      <c r="H428" s="46"/>
      <c r="I428" s="46"/>
      <c r="J428" s="46"/>
      <c r="K428" s="46"/>
      <c r="L428" s="46"/>
      <c r="M428" s="46"/>
      <c r="N428" s="46"/>
      <c r="O428" s="2"/>
      <c r="P428" s="2"/>
      <c r="Q428" s="2"/>
      <c r="R428" s="2"/>
      <c r="S428" s="2"/>
      <c r="T428" s="2"/>
      <c r="U428" s="2"/>
      <c r="V428" s="2"/>
      <c r="W428" s="2"/>
      <c r="X428" s="2"/>
      <c r="Y428" s="2"/>
      <c r="Z428" s="1"/>
      <c r="AA428" s="1"/>
      <c r="AB428" s="1"/>
      <c r="AC428" s="1"/>
      <c r="AD428" s="1"/>
    </row>
    <row r="429" spans="1:30" ht="15.75" customHeight="1">
      <c r="A429" s="46"/>
      <c r="B429" s="46"/>
      <c r="C429" s="46"/>
      <c r="D429" s="46"/>
      <c r="E429" s="46"/>
      <c r="F429" s="46"/>
      <c r="G429" s="46"/>
      <c r="H429" s="46"/>
      <c r="I429" s="46"/>
      <c r="J429" s="46"/>
      <c r="K429" s="46"/>
      <c r="L429" s="46"/>
      <c r="M429" s="46"/>
      <c r="N429" s="46"/>
      <c r="O429" s="2"/>
      <c r="P429" s="2"/>
      <c r="Q429" s="2"/>
      <c r="R429" s="2"/>
      <c r="S429" s="2"/>
      <c r="T429" s="2"/>
      <c r="U429" s="2"/>
      <c r="V429" s="2"/>
      <c r="W429" s="2"/>
      <c r="X429" s="2"/>
      <c r="Y429" s="2"/>
      <c r="Z429" s="1"/>
      <c r="AA429" s="1"/>
      <c r="AB429" s="1"/>
      <c r="AC429" s="1"/>
      <c r="AD429" s="1"/>
    </row>
    <row r="430" spans="1:30" ht="15.75" customHeight="1">
      <c r="A430" s="46"/>
      <c r="B430" s="46"/>
      <c r="C430" s="46"/>
      <c r="D430" s="46"/>
      <c r="E430" s="46"/>
      <c r="F430" s="46"/>
      <c r="G430" s="46"/>
      <c r="H430" s="46"/>
      <c r="I430" s="46"/>
      <c r="J430" s="46"/>
      <c r="K430" s="46"/>
      <c r="L430" s="46"/>
      <c r="M430" s="46"/>
      <c r="N430" s="46"/>
      <c r="O430" s="2"/>
      <c r="P430" s="2"/>
      <c r="Q430" s="2"/>
      <c r="R430" s="2"/>
      <c r="S430" s="2"/>
      <c r="T430" s="2"/>
      <c r="U430" s="2"/>
      <c r="V430" s="2"/>
      <c r="W430" s="2"/>
      <c r="X430" s="2"/>
      <c r="Y430" s="2"/>
      <c r="Z430" s="1"/>
      <c r="AA430" s="1"/>
      <c r="AB430" s="1"/>
      <c r="AC430" s="1"/>
      <c r="AD430" s="1"/>
    </row>
    <row r="431" spans="1:30" ht="15.75" customHeight="1">
      <c r="A431" s="46"/>
      <c r="B431" s="46"/>
      <c r="C431" s="46"/>
      <c r="D431" s="46"/>
      <c r="E431" s="46"/>
      <c r="F431" s="46"/>
      <c r="G431" s="46"/>
      <c r="H431" s="46"/>
      <c r="I431" s="46"/>
      <c r="J431" s="46"/>
      <c r="K431" s="46"/>
      <c r="L431" s="46"/>
      <c r="M431" s="46"/>
      <c r="N431" s="46"/>
      <c r="O431" s="2"/>
      <c r="P431" s="2"/>
      <c r="Q431" s="2"/>
      <c r="R431" s="2"/>
      <c r="S431" s="2"/>
      <c r="T431" s="2"/>
      <c r="U431" s="2"/>
      <c r="V431" s="2"/>
      <c r="W431" s="2"/>
      <c r="X431" s="2"/>
      <c r="Y431" s="2"/>
      <c r="Z431" s="1"/>
      <c r="AA431" s="1"/>
      <c r="AB431" s="1"/>
      <c r="AC431" s="1"/>
      <c r="AD431" s="1"/>
    </row>
    <row r="432" spans="1:30" ht="15.75" customHeight="1">
      <c r="A432" s="46"/>
      <c r="B432" s="46"/>
      <c r="C432" s="46"/>
      <c r="D432" s="46"/>
      <c r="E432" s="46"/>
      <c r="F432" s="46"/>
      <c r="G432" s="46"/>
      <c r="H432" s="46"/>
      <c r="I432" s="46"/>
      <c r="J432" s="46"/>
      <c r="K432" s="46"/>
      <c r="L432" s="46"/>
      <c r="M432" s="46"/>
      <c r="N432" s="46"/>
      <c r="O432" s="2"/>
      <c r="P432" s="2"/>
      <c r="Q432" s="2"/>
      <c r="R432" s="2"/>
      <c r="S432" s="2"/>
      <c r="T432" s="2"/>
      <c r="U432" s="2"/>
      <c r="V432" s="2"/>
      <c r="W432" s="2"/>
      <c r="X432" s="2"/>
      <c r="Y432" s="2"/>
      <c r="Z432" s="1"/>
      <c r="AA432" s="1"/>
      <c r="AB432" s="1"/>
      <c r="AC432" s="1"/>
      <c r="AD432" s="1"/>
    </row>
    <row r="433" spans="1:30" ht="15.75" customHeight="1">
      <c r="A433" s="46"/>
      <c r="B433" s="46"/>
      <c r="C433" s="46"/>
      <c r="D433" s="46"/>
      <c r="E433" s="46"/>
      <c r="F433" s="46"/>
      <c r="G433" s="46"/>
      <c r="H433" s="46"/>
      <c r="I433" s="46"/>
      <c r="J433" s="46"/>
      <c r="K433" s="46"/>
      <c r="L433" s="46"/>
      <c r="M433" s="46"/>
      <c r="N433" s="46"/>
      <c r="O433" s="2"/>
      <c r="P433" s="2"/>
      <c r="Q433" s="2"/>
      <c r="R433" s="2"/>
      <c r="S433" s="2"/>
      <c r="T433" s="2"/>
      <c r="U433" s="2"/>
      <c r="V433" s="2"/>
      <c r="W433" s="2"/>
      <c r="X433" s="2"/>
      <c r="Y433" s="2"/>
      <c r="Z433" s="1"/>
      <c r="AA433" s="1"/>
      <c r="AB433" s="1"/>
      <c r="AC433" s="1"/>
      <c r="AD433" s="1"/>
    </row>
    <row r="434" spans="1:30" ht="15.75" customHeight="1">
      <c r="A434" s="46"/>
      <c r="B434" s="46"/>
      <c r="C434" s="46"/>
      <c r="D434" s="46"/>
      <c r="E434" s="46"/>
      <c r="F434" s="46"/>
      <c r="G434" s="46"/>
      <c r="H434" s="46"/>
      <c r="I434" s="46"/>
      <c r="J434" s="46"/>
      <c r="K434" s="46"/>
      <c r="L434" s="46"/>
      <c r="M434" s="46"/>
      <c r="N434" s="46"/>
      <c r="O434" s="2"/>
      <c r="P434" s="2"/>
      <c r="Q434" s="2"/>
      <c r="R434" s="2"/>
      <c r="S434" s="2"/>
      <c r="T434" s="2"/>
      <c r="U434" s="2"/>
      <c r="V434" s="2"/>
      <c r="W434" s="2"/>
      <c r="X434" s="2"/>
      <c r="Y434" s="2"/>
      <c r="Z434" s="1"/>
      <c r="AA434" s="1"/>
      <c r="AB434" s="1"/>
      <c r="AC434" s="1"/>
      <c r="AD434" s="1"/>
    </row>
    <row r="435" spans="1:30" ht="15.75" customHeight="1">
      <c r="A435" s="46"/>
      <c r="B435" s="46"/>
      <c r="C435" s="46"/>
      <c r="D435" s="46"/>
      <c r="E435" s="46"/>
      <c r="F435" s="46"/>
      <c r="G435" s="46"/>
      <c r="H435" s="46"/>
      <c r="I435" s="46"/>
      <c r="J435" s="46"/>
      <c r="K435" s="46"/>
      <c r="L435" s="46"/>
      <c r="M435" s="46"/>
      <c r="N435" s="46"/>
      <c r="O435" s="2"/>
      <c r="P435" s="2"/>
      <c r="Q435" s="2"/>
      <c r="R435" s="2"/>
      <c r="S435" s="2"/>
      <c r="T435" s="2"/>
      <c r="U435" s="2"/>
      <c r="V435" s="2"/>
      <c r="W435" s="2"/>
      <c r="X435" s="2"/>
      <c r="Y435" s="2"/>
      <c r="Z435" s="1"/>
      <c r="AA435" s="1"/>
      <c r="AB435" s="1"/>
      <c r="AC435" s="1"/>
      <c r="AD435" s="1"/>
    </row>
    <row r="436" spans="1:30" ht="15.75" customHeight="1">
      <c r="A436" s="46"/>
      <c r="B436" s="46"/>
      <c r="C436" s="46"/>
      <c r="D436" s="46"/>
      <c r="E436" s="46"/>
      <c r="F436" s="46"/>
      <c r="G436" s="46"/>
      <c r="H436" s="46"/>
      <c r="I436" s="46"/>
      <c r="J436" s="46"/>
      <c r="K436" s="46"/>
      <c r="L436" s="46"/>
      <c r="M436" s="46"/>
      <c r="N436" s="46"/>
      <c r="O436" s="2"/>
      <c r="P436" s="2"/>
      <c r="Q436" s="2"/>
      <c r="R436" s="2"/>
      <c r="S436" s="2"/>
      <c r="T436" s="2"/>
      <c r="U436" s="2"/>
      <c r="V436" s="2"/>
      <c r="W436" s="2"/>
      <c r="X436" s="2"/>
      <c r="Y436" s="2"/>
      <c r="Z436" s="1"/>
      <c r="AA436" s="1"/>
      <c r="AB436" s="1"/>
      <c r="AC436" s="1"/>
      <c r="AD436" s="1"/>
    </row>
    <row r="437" spans="1:30" ht="15.75" customHeight="1">
      <c r="A437" s="46"/>
      <c r="B437" s="46"/>
      <c r="C437" s="46"/>
      <c r="D437" s="46"/>
      <c r="E437" s="46"/>
      <c r="F437" s="46"/>
      <c r="G437" s="46"/>
      <c r="H437" s="46"/>
      <c r="I437" s="46"/>
      <c r="J437" s="46"/>
      <c r="K437" s="46"/>
      <c r="L437" s="46"/>
      <c r="M437" s="46"/>
      <c r="N437" s="46"/>
      <c r="O437" s="2"/>
      <c r="P437" s="2"/>
      <c r="Q437" s="2"/>
      <c r="R437" s="2"/>
      <c r="S437" s="2"/>
      <c r="T437" s="2"/>
      <c r="U437" s="2"/>
      <c r="V437" s="2"/>
      <c r="W437" s="2"/>
      <c r="X437" s="2"/>
      <c r="Y437" s="2"/>
      <c r="Z437" s="1"/>
      <c r="AA437" s="1"/>
      <c r="AB437" s="1"/>
      <c r="AC437" s="1"/>
      <c r="AD437" s="1"/>
    </row>
    <row r="438" spans="1:30" ht="15.75" customHeight="1">
      <c r="A438" s="46"/>
      <c r="B438" s="46"/>
      <c r="C438" s="46"/>
      <c r="D438" s="46"/>
      <c r="E438" s="46"/>
      <c r="F438" s="46"/>
      <c r="G438" s="46"/>
      <c r="H438" s="46"/>
      <c r="I438" s="46"/>
      <c r="J438" s="46"/>
      <c r="K438" s="46"/>
      <c r="L438" s="46"/>
      <c r="M438" s="46"/>
      <c r="N438" s="46"/>
      <c r="O438" s="2"/>
      <c r="P438" s="2"/>
      <c r="Q438" s="2"/>
      <c r="R438" s="2"/>
      <c r="S438" s="2"/>
      <c r="T438" s="2"/>
      <c r="U438" s="2"/>
      <c r="V438" s="2"/>
      <c r="W438" s="2"/>
      <c r="X438" s="2"/>
      <c r="Y438" s="2"/>
      <c r="Z438" s="1"/>
      <c r="AA438" s="1"/>
      <c r="AB438" s="1"/>
      <c r="AC438" s="1"/>
      <c r="AD438" s="1"/>
    </row>
    <row r="439" spans="1:30" ht="15.75" customHeight="1">
      <c r="A439" s="46"/>
      <c r="B439" s="46"/>
      <c r="C439" s="46"/>
      <c r="D439" s="46"/>
      <c r="E439" s="46"/>
      <c r="F439" s="46"/>
      <c r="G439" s="46"/>
      <c r="H439" s="46"/>
      <c r="I439" s="46"/>
      <c r="J439" s="46"/>
      <c r="K439" s="46"/>
      <c r="L439" s="46"/>
      <c r="M439" s="46"/>
      <c r="N439" s="46"/>
      <c r="O439" s="2"/>
      <c r="P439" s="2"/>
      <c r="Q439" s="2"/>
      <c r="R439" s="2"/>
      <c r="S439" s="2"/>
      <c r="T439" s="2"/>
      <c r="U439" s="2"/>
      <c r="V439" s="2"/>
      <c r="W439" s="2"/>
      <c r="X439" s="2"/>
      <c r="Y439" s="2"/>
      <c r="Z439" s="1"/>
      <c r="AA439" s="1"/>
      <c r="AB439" s="1"/>
      <c r="AC439" s="1"/>
      <c r="AD439" s="1"/>
    </row>
    <row r="440" spans="1:30" ht="15.75" customHeight="1">
      <c r="A440" s="46"/>
      <c r="B440" s="46"/>
      <c r="C440" s="46"/>
      <c r="D440" s="46"/>
      <c r="E440" s="46"/>
      <c r="F440" s="46"/>
      <c r="G440" s="46"/>
      <c r="H440" s="46"/>
      <c r="I440" s="46"/>
      <c r="J440" s="46"/>
      <c r="K440" s="46"/>
      <c r="L440" s="46"/>
      <c r="M440" s="46"/>
      <c r="N440" s="46"/>
      <c r="O440" s="2"/>
      <c r="P440" s="2"/>
      <c r="Q440" s="2"/>
      <c r="R440" s="2"/>
      <c r="S440" s="2"/>
      <c r="T440" s="2"/>
      <c r="U440" s="2"/>
      <c r="V440" s="2"/>
      <c r="W440" s="2"/>
      <c r="X440" s="2"/>
      <c r="Y440" s="2"/>
      <c r="Z440" s="1"/>
      <c r="AA440" s="1"/>
      <c r="AB440" s="1"/>
      <c r="AC440" s="1"/>
      <c r="AD440" s="1"/>
    </row>
    <row r="441" spans="1:30" ht="15.75" customHeight="1">
      <c r="A441" s="46"/>
      <c r="B441" s="46"/>
      <c r="C441" s="46"/>
      <c r="D441" s="46"/>
      <c r="E441" s="46"/>
      <c r="F441" s="46"/>
      <c r="G441" s="46"/>
      <c r="H441" s="46"/>
      <c r="I441" s="46"/>
      <c r="J441" s="46"/>
      <c r="K441" s="46"/>
      <c r="L441" s="46"/>
      <c r="M441" s="46"/>
      <c r="N441" s="46"/>
      <c r="O441" s="2"/>
      <c r="P441" s="2"/>
      <c r="Q441" s="2"/>
      <c r="R441" s="2"/>
      <c r="S441" s="2"/>
      <c r="T441" s="2"/>
      <c r="U441" s="2"/>
      <c r="V441" s="2"/>
      <c r="W441" s="2"/>
      <c r="X441" s="2"/>
      <c r="Y441" s="2"/>
      <c r="Z441" s="1"/>
      <c r="AA441" s="1"/>
      <c r="AB441" s="1"/>
      <c r="AC441" s="1"/>
      <c r="AD441" s="1"/>
    </row>
    <row r="442" spans="1:30" ht="15.75" customHeight="1">
      <c r="A442" s="46"/>
      <c r="B442" s="46"/>
      <c r="C442" s="46"/>
      <c r="D442" s="46"/>
      <c r="E442" s="46"/>
      <c r="F442" s="46"/>
      <c r="G442" s="46"/>
      <c r="H442" s="46"/>
      <c r="I442" s="46"/>
      <c r="J442" s="46"/>
      <c r="K442" s="46"/>
      <c r="L442" s="46"/>
      <c r="M442" s="46"/>
      <c r="N442" s="46"/>
      <c r="O442" s="2"/>
      <c r="P442" s="2"/>
      <c r="Q442" s="2"/>
      <c r="R442" s="2"/>
      <c r="S442" s="2"/>
      <c r="T442" s="2"/>
      <c r="U442" s="2"/>
      <c r="V442" s="2"/>
      <c r="W442" s="2"/>
      <c r="X442" s="2"/>
      <c r="Y442" s="2"/>
      <c r="Z442" s="1"/>
      <c r="AA442" s="1"/>
      <c r="AB442" s="1"/>
      <c r="AC442" s="1"/>
      <c r="AD442" s="1"/>
    </row>
    <row r="443" spans="1:30" ht="15.75" customHeight="1">
      <c r="A443" s="46"/>
      <c r="B443" s="46"/>
      <c r="C443" s="46"/>
      <c r="D443" s="46"/>
      <c r="E443" s="46"/>
      <c r="F443" s="46"/>
      <c r="G443" s="46"/>
      <c r="H443" s="46"/>
      <c r="I443" s="46"/>
      <c r="J443" s="46"/>
      <c r="K443" s="46"/>
      <c r="L443" s="46"/>
      <c r="M443" s="46"/>
      <c r="N443" s="46"/>
      <c r="O443" s="2"/>
      <c r="P443" s="2"/>
      <c r="Q443" s="2"/>
      <c r="R443" s="2"/>
      <c r="S443" s="2"/>
      <c r="T443" s="2"/>
      <c r="U443" s="2"/>
      <c r="V443" s="2"/>
      <c r="W443" s="2"/>
      <c r="X443" s="2"/>
      <c r="Y443" s="2"/>
      <c r="Z443" s="1"/>
      <c r="AA443" s="1"/>
      <c r="AB443" s="1"/>
      <c r="AC443" s="1"/>
      <c r="AD443" s="1"/>
    </row>
    <row r="444" spans="1:30" ht="15.75" customHeight="1">
      <c r="A444" s="46"/>
      <c r="B444" s="46"/>
      <c r="C444" s="46"/>
      <c r="D444" s="46"/>
      <c r="E444" s="46"/>
      <c r="F444" s="46"/>
      <c r="G444" s="46"/>
      <c r="H444" s="46"/>
      <c r="I444" s="46"/>
      <c r="J444" s="46"/>
      <c r="K444" s="46"/>
      <c r="L444" s="46"/>
      <c r="M444" s="46"/>
      <c r="N444" s="46"/>
      <c r="O444" s="2"/>
      <c r="P444" s="2"/>
      <c r="Q444" s="2"/>
      <c r="R444" s="2"/>
      <c r="S444" s="2"/>
      <c r="T444" s="2"/>
      <c r="U444" s="2"/>
      <c r="V444" s="2"/>
      <c r="W444" s="2"/>
      <c r="X444" s="2"/>
      <c r="Y444" s="2"/>
      <c r="Z444" s="1"/>
      <c r="AA444" s="1"/>
      <c r="AB444" s="1"/>
      <c r="AC444" s="1"/>
      <c r="AD444" s="1"/>
    </row>
    <row r="445" spans="1:30" ht="15.75" customHeight="1">
      <c r="A445" s="46"/>
      <c r="B445" s="46"/>
      <c r="C445" s="46"/>
      <c r="D445" s="46"/>
      <c r="E445" s="46"/>
      <c r="F445" s="46"/>
      <c r="G445" s="46"/>
      <c r="H445" s="46"/>
      <c r="I445" s="46"/>
      <c r="J445" s="46"/>
      <c r="K445" s="46"/>
      <c r="L445" s="46"/>
      <c r="M445" s="46"/>
      <c r="N445" s="46"/>
      <c r="O445" s="2"/>
      <c r="P445" s="2"/>
      <c r="Q445" s="2"/>
      <c r="R445" s="2"/>
      <c r="S445" s="2"/>
      <c r="T445" s="2"/>
      <c r="U445" s="2"/>
      <c r="V445" s="2"/>
      <c r="W445" s="2"/>
      <c r="X445" s="2"/>
      <c r="Y445" s="2"/>
      <c r="Z445" s="1"/>
      <c r="AA445" s="1"/>
      <c r="AB445" s="1"/>
      <c r="AC445" s="1"/>
      <c r="AD445" s="1"/>
    </row>
    <row r="446" spans="1:30" ht="15.75" customHeight="1">
      <c r="A446" s="46"/>
      <c r="B446" s="46"/>
      <c r="C446" s="46"/>
      <c r="D446" s="46"/>
      <c r="E446" s="46"/>
      <c r="F446" s="46"/>
      <c r="G446" s="46"/>
      <c r="H446" s="46"/>
      <c r="I446" s="46"/>
      <c r="J446" s="46"/>
      <c r="K446" s="46"/>
      <c r="L446" s="46"/>
      <c r="M446" s="46"/>
      <c r="N446" s="46"/>
      <c r="O446" s="2"/>
      <c r="P446" s="2"/>
      <c r="Q446" s="2"/>
      <c r="R446" s="2"/>
      <c r="S446" s="2"/>
      <c r="T446" s="2"/>
      <c r="U446" s="2"/>
      <c r="V446" s="2"/>
      <c r="W446" s="2"/>
      <c r="X446" s="2"/>
      <c r="Y446" s="2"/>
      <c r="Z446" s="1"/>
      <c r="AA446" s="1"/>
      <c r="AB446" s="1"/>
      <c r="AC446" s="1"/>
      <c r="AD446" s="1"/>
    </row>
    <row r="447" spans="1:30" ht="15.75" customHeight="1">
      <c r="A447" s="46"/>
      <c r="B447" s="46"/>
      <c r="C447" s="46"/>
      <c r="D447" s="46"/>
      <c r="E447" s="46"/>
      <c r="F447" s="46"/>
      <c r="G447" s="46"/>
      <c r="H447" s="46"/>
      <c r="I447" s="46"/>
      <c r="J447" s="46"/>
      <c r="K447" s="46"/>
      <c r="L447" s="46"/>
      <c r="M447" s="46"/>
      <c r="N447" s="46"/>
      <c r="O447" s="2"/>
      <c r="P447" s="2"/>
      <c r="Q447" s="2"/>
      <c r="R447" s="2"/>
      <c r="S447" s="2"/>
      <c r="T447" s="2"/>
      <c r="U447" s="2"/>
      <c r="V447" s="2"/>
      <c r="W447" s="2"/>
      <c r="X447" s="2"/>
      <c r="Y447" s="2"/>
      <c r="Z447" s="1"/>
      <c r="AA447" s="1"/>
      <c r="AB447" s="1"/>
      <c r="AC447" s="1"/>
      <c r="AD447" s="1"/>
    </row>
    <row r="448" spans="1:30" ht="15.75" customHeight="1">
      <c r="A448" s="46"/>
      <c r="B448" s="46"/>
      <c r="C448" s="46"/>
      <c r="D448" s="46"/>
      <c r="E448" s="46"/>
      <c r="F448" s="46"/>
      <c r="G448" s="46"/>
      <c r="H448" s="46"/>
      <c r="I448" s="46"/>
      <c r="J448" s="46"/>
      <c r="K448" s="46"/>
      <c r="L448" s="46"/>
      <c r="M448" s="46"/>
      <c r="N448" s="46"/>
      <c r="O448" s="2"/>
      <c r="P448" s="2"/>
      <c r="Q448" s="2"/>
      <c r="R448" s="2"/>
      <c r="S448" s="2"/>
      <c r="T448" s="2"/>
      <c r="U448" s="2"/>
      <c r="V448" s="2"/>
      <c r="W448" s="2"/>
      <c r="X448" s="2"/>
      <c r="Y448" s="2"/>
      <c r="Z448" s="1"/>
      <c r="AA448" s="1"/>
      <c r="AB448" s="1"/>
      <c r="AC448" s="1"/>
      <c r="AD448" s="1"/>
    </row>
    <row r="449" spans="1:30" ht="15.75" customHeight="1">
      <c r="A449" s="46"/>
      <c r="B449" s="46"/>
      <c r="C449" s="46"/>
      <c r="D449" s="46"/>
      <c r="E449" s="46"/>
      <c r="F449" s="46"/>
      <c r="G449" s="46"/>
      <c r="H449" s="46"/>
      <c r="I449" s="46"/>
      <c r="J449" s="46"/>
      <c r="K449" s="46"/>
      <c r="L449" s="46"/>
      <c r="M449" s="46"/>
      <c r="N449" s="46"/>
      <c r="O449" s="2"/>
      <c r="P449" s="2"/>
      <c r="Q449" s="2"/>
      <c r="R449" s="2"/>
      <c r="S449" s="2"/>
      <c r="T449" s="2"/>
      <c r="U449" s="2"/>
      <c r="V449" s="2"/>
      <c r="W449" s="2"/>
      <c r="X449" s="2"/>
      <c r="Y449" s="2"/>
      <c r="Z449" s="1"/>
      <c r="AA449" s="1"/>
      <c r="AB449" s="1"/>
      <c r="AC449" s="1"/>
      <c r="AD449" s="1"/>
    </row>
    <row r="450" spans="1:30" ht="15.75" customHeight="1">
      <c r="A450" s="46"/>
      <c r="B450" s="46"/>
      <c r="C450" s="46"/>
      <c r="D450" s="46"/>
      <c r="E450" s="46"/>
      <c r="F450" s="46"/>
      <c r="G450" s="46"/>
      <c r="H450" s="46"/>
      <c r="I450" s="46"/>
      <c r="J450" s="46"/>
      <c r="K450" s="46"/>
      <c r="L450" s="46"/>
      <c r="M450" s="46"/>
      <c r="N450" s="46"/>
      <c r="O450" s="2"/>
      <c r="P450" s="2"/>
      <c r="Q450" s="2"/>
      <c r="R450" s="2"/>
      <c r="S450" s="2"/>
      <c r="T450" s="2"/>
      <c r="U450" s="2"/>
      <c r="V450" s="2"/>
      <c r="W450" s="2"/>
      <c r="X450" s="2"/>
      <c r="Y450" s="2"/>
      <c r="Z450" s="1"/>
      <c r="AA450" s="1"/>
      <c r="AB450" s="1"/>
      <c r="AC450" s="1"/>
      <c r="AD450" s="1"/>
    </row>
    <row r="451" spans="1:30" ht="15.75" customHeight="1">
      <c r="A451" s="46"/>
      <c r="B451" s="46"/>
      <c r="C451" s="46"/>
      <c r="D451" s="46"/>
      <c r="E451" s="46"/>
      <c r="F451" s="46"/>
      <c r="G451" s="46"/>
      <c r="H451" s="46"/>
      <c r="I451" s="46"/>
      <c r="J451" s="46"/>
      <c r="K451" s="46"/>
      <c r="L451" s="46"/>
      <c r="M451" s="46"/>
      <c r="N451" s="46"/>
      <c r="O451" s="2"/>
      <c r="P451" s="2"/>
      <c r="Q451" s="2"/>
      <c r="R451" s="2"/>
      <c r="S451" s="2"/>
      <c r="T451" s="2"/>
      <c r="U451" s="2"/>
      <c r="V451" s="2"/>
      <c r="W451" s="2"/>
      <c r="X451" s="2"/>
      <c r="Y451" s="2"/>
      <c r="Z451" s="1"/>
      <c r="AA451" s="1"/>
      <c r="AB451" s="1"/>
      <c r="AC451" s="1"/>
      <c r="AD451" s="1"/>
    </row>
    <row r="452" spans="1:30" ht="15.75" customHeight="1">
      <c r="A452" s="46"/>
      <c r="B452" s="46"/>
      <c r="C452" s="46"/>
      <c r="D452" s="46"/>
      <c r="E452" s="46"/>
      <c r="F452" s="46"/>
      <c r="G452" s="46"/>
      <c r="H452" s="46"/>
      <c r="I452" s="46"/>
      <c r="J452" s="46"/>
      <c r="K452" s="46"/>
      <c r="L452" s="46"/>
      <c r="M452" s="46"/>
      <c r="N452" s="46"/>
      <c r="O452" s="2"/>
      <c r="P452" s="2"/>
      <c r="Q452" s="2"/>
      <c r="R452" s="2"/>
      <c r="S452" s="2"/>
      <c r="T452" s="2"/>
      <c r="U452" s="2"/>
      <c r="V452" s="2"/>
      <c r="W452" s="2"/>
      <c r="X452" s="2"/>
      <c r="Y452" s="2"/>
      <c r="Z452" s="1"/>
      <c r="AA452" s="1"/>
      <c r="AB452" s="1"/>
      <c r="AC452" s="1"/>
      <c r="AD452" s="1"/>
    </row>
    <row r="453" spans="1:30" ht="15.75" customHeight="1">
      <c r="A453" s="46"/>
      <c r="B453" s="46"/>
      <c r="C453" s="46"/>
      <c r="D453" s="46"/>
      <c r="E453" s="46"/>
      <c r="F453" s="46"/>
      <c r="G453" s="46"/>
      <c r="H453" s="46"/>
      <c r="I453" s="46"/>
      <c r="J453" s="46"/>
      <c r="K453" s="46"/>
      <c r="L453" s="46"/>
      <c r="M453" s="46"/>
      <c r="N453" s="46"/>
      <c r="O453" s="2"/>
      <c r="P453" s="2"/>
      <c r="Q453" s="2"/>
      <c r="R453" s="2"/>
      <c r="S453" s="2"/>
      <c r="T453" s="2"/>
      <c r="U453" s="2"/>
      <c r="V453" s="2"/>
      <c r="W453" s="2"/>
      <c r="X453" s="2"/>
      <c r="Y453" s="2"/>
      <c r="Z453" s="1"/>
      <c r="AA453" s="1"/>
      <c r="AB453" s="1"/>
      <c r="AC453" s="1"/>
      <c r="AD453" s="1"/>
    </row>
    <row r="454" spans="1:30" ht="15.75" customHeight="1">
      <c r="A454" s="46"/>
      <c r="B454" s="46"/>
      <c r="C454" s="46"/>
      <c r="D454" s="46"/>
      <c r="E454" s="46"/>
      <c r="F454" s="46"/>
      <c r="G454" s="46"/>
      <c r="H454" s="46"/>
      <c r="I454" s="46"/>
      <c r="J454" s="46"/>
      <c r="K454" s="46"/>
      <c r="L454" s="46"/>
      <c r="M454" s="46"/>
      <c r="N454" s="46"/>
      <c r="O454" s="2"/>
      <c r="P454" s="2"/>
      <c r="Q454" s="2"/>
      <c r="R454" s="2"/>
      <c r="S454" s="2"/>
      <c r="T454" s="2"/>
      <c r="U454" s="2"/>
      <c r="V454" s="2"/>
      <c r="W454" s="2"/>
      <c r="X454" s="2"/>
      <c r="Y454" s="2"/>
      <c r="Z454" s="1"/>
      <c r="AA454" s="1"/>
      <c r="AB454" s="1"/>
      <c r="AC454" s="1"/>
      <c r="AD454" s="1"/>
    </row>
    <row r="455" spans="1:30" ht="15.75" customHeight="1">
      <c r="A455" s="46"/>
      <c r="B455" s="46"/>
      <c r="C455" s="46"/>
      <c r="D455" s="46"/>
      <c r="E455" s="46"/>
      <c r="F455" s="46"/>
      <c r="G455" s="46"/>
      <c r="H455" s="46"/>
      <c r="I455" s="46"/>
      <c r="J455" s="46"/>
      <c r="K455" s="46"/>
      <c r="L455" s="46"/>
      <c r="M455" s="46"/>
      <c r="N455" s="46"/>
      <c r="O455" s="2"/>
      <c r="P455" s="2"/>
      <c r="Q455" s="2"/>
      <c r="R455" s="2"/>
      <c r="S455" s="2"/>
      <c r="T455" s="2"/>
      <c r="U455" s="2"/>
      <c r="V455" s="2"/>
      <c r="W455" s="2"/>
      <c r="X455" s="2"/>
      <c r="Y455" s="2"/>
      <c r="Z455" s="1"/>
      <c r="AA455" s="1"/>
      <c r="AB455" s="1"/>
      <c r="AC455" s="1"/>
      <c r="AD455" s="1"/>
    </row>
    <row r="456" spans="1:30" ht="15.75" customHeight="1">
      <c r="A456" s="46"/>
      <c r="B456" s="46"/>
      <c r="C456" s="46"/>
      <c r="D456" s="46"/>
      <c r="E456" s="46"/>
      <c r="F456" s="46"/>
      <c r="G456" s="46"/>
      <c r="H456" s="46"/>
      <c r="I456" s="46"/>
      <c r="J456" s="46"/>
      <c r="K456" s="46"/>
      <c r="L456" s="46"/>
      <c r="M456" s="46"/>
      <c r="N456" s="46"/>
      <c r="O456" s="2"/>
      <c r="P456" s="2"/>
      <c r="Q456" s="2"/>
      <c r="R456" s="2"/>
      <c r="S456" s="2"/>
      <c r="T456" s="2"/>
      <c r="U456" s="2"/>
      <c r="V456" s="2"/>
      <c r="W456" s="2"/>
      <c r="X456" s="2"/>
      <c r="Y456" s="2"/>
      <c r="Z456" s="1"/>
      <c r="AA456" s="1"/>
      <c r="AB456" s="1"/>
      <c r="AC456" s="1"/>
      <c r="AD456" s="1"/>
    </row>
    <row r="457" spans="1:30" ht="15.75" customHeight="1">
      <c r="A457" s="46"/>
      <c r="B457" s="46"/>
      <c r="C457" s="46"/>
      <c r="D457" s="46"/>
      <c r="E457" s="46"/>
      <c r="F457" s="46"/>
      <c r="G457" s="46"/>
      <c r="H457" s="46"/>
      <c r="I457" s="46"/>
      <c r="J457" s="46"/>
      <c r="K457" s="46"/>
      <c r="L457" s="46"/>
      <c r="M457" s="46"/>
      <c r="N457" s="46"/>
      <c r="O457" s="2"/>
      <c r="P457" s="2"/>
      <c r="Q457" s="2"/>
      <c r="R457" s="2"/>
      <c r="S457" s="2"/>
      <c r="T457" s="2"/>
      <c r="U457" s="2"/>
      <c r="V457" s="2"/>
      <c r="W457" s="2"/>
      <c r="X457" s="2"/>
      <c r="Y457" s="2"/>
      <c r="Z457" s="1"/>
      <c r="AA457" s="1"/>
      <c r="AB457" s="1"/>
      <c r="AC457" s="1"/>
      <c r="AD457" s="1"/>
    </row>
    <row r="458" spans="1:30" ht="15.75" customHeight="1">
      <c r="A458" s="46"/>
      <c r="B458" s="46"/>
      <c r="C458" s="46"/>
      <c r="D458" s="46"/>
      <c r="E458" s="46"/>
      <c r="F458" s="46"/>
      <c r="G458" s="46"/>
      <c r="H458" s="46"/>
      <c r="I458" s="46"/>
      <c r="J458" s="46"/>
      <c r="K458" s="46"/>
      <c r="L458" s="46"/>
      <c r="M458" s="46"/>
      <c r="N458" s="46"/>
      <c r="O458" s="2"/>
      <c r="P458" s="2"/>
      <c r="Q458" s="2"/>
      <c r="R458" s="2"/>
      <c r="S458" s="2"/>
      <c r="T458" s="2"/>
      <c r="U458" s="2"/>
      <c r="V458" s="2"/>
      <c r="W458" s="2"/>
      <c r="X458" s="2"/>
      <c r="Y458" s="2"/>
      <c r="Z458" s="1"/>
      <c r="AA458" s="1"/>
      <c r="AB458" s="1"/>
      <c r="AC458" s="1"/>
      <c r="AD458" s="1"/>
    </row>
    <row r="459" spans="1:30" ht="15.75" customHeight="1">
      <c r="A459" s="46"/>
      <c r="B459" s="46"/>
      <c r="C459" s="46"/>
      <c r="D459" s="46"/>
      <c r="E459" s="46"/>
      <c r="F459" s="46"/>
      <c r="G459" s="46"/>
      <c r="H459" s="46"/>
      <c r="I459" s="46"/>
      <c r="J459" s="46"/>
      <c r="K459" s="46"/>
      <c r="L459" s="46"/>
      <c r="M459" s="46"/>
      <c r="N459" s="46"/>
      <c r="O459" s="2"/>
      <c r="P459" s="2"/>
      <c r="Q459" s="2"/>
      <c r="R459" s="2"/>
      <c r="S459" s="2"/>
      <c r="T459" s="2"/>
      <c r="U459" s="2"/>
      <c r="V459" s="2"/>
      <c r="W459" s="2"/>
      <c r="X459" s="2"/>
      <c r="Y459" s="2"/>
      <c r="Z459" s="1"/>
      <c r="AA459" s="1"/>
      <c r="AB459" s="1"/>
      <c r="AC459" s="1"/>
      <c r="AD459" s="1"/>
    </row>
    <row r="460" spans="1:30" ht="15.75" customHeight="1">
      <c r="A460" s="46"/>
      <c r="B460" s="46"/>
      <c r="C460" s="46"/>
      <c r="D460" s="46"/>
      <c r="E460" s="46"/>
      <c r="F460" s="46"/>
      <c r="G460" s="46"/>
      <c r="H460" s="46"/>
      <c r="I460" s="46"/>
      <c r="J460" s="46"/>
      <c r="K460" s="46"/>
      <c r="L460" s="46"/>
      <c r="M460" s="46"/>
      <c r="N460" s="46"/>
      <c r="O460" s="2"/>
      <c r="P460" s="2"/>
      <c r="Q460" s="2"/>
      <c r="R460" s="2"/>
      <c r="S460" s="2"/>
      <c r="T460" s="2"/>
      <c r="U460" s="2"/>
      <c r="V460" s="2"/>
      <c r="W460" s="2"/>
      <c r="X460" s="2"/>
      <c r="Y460" s="2"/>
      <c r="Z460" s="1"/>
      <c r="AA460" s="1"/>
      <c r="AB460" s="1"/>
      <c r="AC460" s="1"/>
      <c r="AD460" s="1"/>
    </row>
    <row r="461" spans="1:30" ht="15.75" customHeight="1">
      <c r="A461" s="46"/>
      <c r="B461" s="46"/>
      <c r="C461" s="46"/>
      <c r="D461" s="46"/>
      <c r="E461" s="46"/>
      <c r="F461" s="46"/>
      <c r="G461" s="46"/>
      <c r="H461" s="46"/>
      <c r="I461" s="46"/>
      <c r="J461" s="46"/>
      <c r="K461" s="46"/>
      <c r="L461" s="46"/>
      <c r="M461" s="46"/>
      <c r="N461" s="46"/>
      <c r="O461" s="2"/>
      <c r="P461" s="2"/>
      <c r="Q461" s="2"/>
      <c r="R461" s="2"/>
      <c r="S461" s="2"/>
      <c r="T461" s="2"/>
      <c r="U461" s="2"/>
      <c r="V461" s="2"/>
      <c r="W461" s="2"/>
      <c r="X461" s="2"/>
      <c r="Y461" s="2"/>
      <c r="Z461" s="1"/>
      <c r="AA461" s="1"/>
      <c r="AB461" s="1"/>
      <c r="AC461" s="1"/>
      <c r="AD461" s="1"/>
    </row>
    <row r="462" spans="1:30" ht="15.75" customHeight="1">
      <c r="A462" s="46"/>
      <c r="B462" s="46"/>
      <c r="C462" s="46"/>
      <c r="D462" s="46"/>
      <c r="E462" s="46"/>
      <c r="F462" s="46"/>
      <c r="G462" s="46"/>
      <c r="H462" s="46"/>
      <c r="I462" s="46"/>
      <c r="J462" s="46"/>
      <c r="K462" s="46"/>
      <c r="L462" s="46"/>
      <c r="M462" s="46"/>
      <c r="N462" s="46"/>
      <c r="O462" s="2"/>
      <c r="P462" s="2"/>
      <c r="Q462" s="2"/>
      <c r="R462" s="2"/>
      <c r="S462" s="2"/>
      <c r="T462" s="2"/>
      <c r="U462" s="2"/>
      <c r="V462" s="2"/>
      <c r="W462" s="2"/>
      <c r="X462" s="2"/>
      <c r="Y462" s="2"/>
      <c r="Z462" s="1"/>
      <c r="AA462" s="1"/>
      <c r="AB462" s="1"/>
      <c r="AC462" s="1"/>
      <c r="AD462" s="1"/>
    </row>
    <row r="463" spans="1:30" ht="15.75" customHeight="1">
      <c r="A463" s="46"/>
      <c r="B463" s="46"/>
      <c r="C463" s="46"/>
      <c r="D463" s="46"/>
      <c r="E463" s="46"/>
      <c r="F463" s="46"/>
      <c r="G463" s="46"/>
      <c r="H463" s="46"/>
      <c r="I463" s="46"/>
      <c r="J463" s="46"/>
      <c r="K463" s="46"/>
      <c r="L463" s="46"/>
      <c r="M463" s="46"/>
      <c r="N463" s="46"/>
      <c r="O463" s="2"/>
      <c r="P463" s="2"/>
      <c r="Q463" s="2"/>
      <c r="R463" s="2"/>
      <c r="S463" s="2"/>
      <c r="T463" s="2"/>
      <c r="U463" s="2"/>
      <c r="V463" s="2"/>
      <c r="W463" s="2"/>
      <c r="X463" s="2"/>
      <c r="Y463" s="2"/>
      <c r="Z463" s="1"/>
      <c r="AA463" s="1"/>
      <c r="AB463" s="1"/>
      <c r="AC463" s="1"/>
      <c r="AD463" s="1"/>
    </row>
    <row r="464" spans="1:30" ht="15.75" customHeight="1">
      <c r="A464" s="46"/>
      <c r="B464" s="46"/>
      <c r="C464" s="46"/>
      <c r="D464" s="46"/>
      <c r="E464" s="46"/>
      <c r="F464" s="46"/>
      <c r="G464" s="46"/>
      <c r="H464" s="46"/>
      <c r="I464" s="46"/>
      <c r="J464" s="46"/>
      <c r="K464" s="46"/>
      <c r="L464" s="46"/>
      <c r="M464" s="46"/>
      <c r="N464" s="46"/>
      <c r="O464" s="2"/>
      <c r="P464" s="2"/>
      <c r="Q464" s="2"/>
      <c r="R464" s="2"/>
      <c r="S464" s="2"/>
      <c r="T464" s="2"/>
      <c r="U464" s="2"/>
      <c r="V464" s="2"/>
      <c r="W464" s="2"/>
      <c r="X464" s="2"/>
      <c r="Y464" s="2"/>
      <c r="Z464" s="1"/>
      <c r="AA464" s="1"/>
      <c r="AB464" s="1"/>
      <c r="AC464" s="1"/>
      <c r="AD464" s="1"/>
    </row>
    <row r="465" spans="1:30" ht="15.75" customHeight="1">
      <c r="A465" s="46"/>
      <c r="B465" s="46"/>
      <c r="C465" s="46"/>
      <c r="D465" s="46"/>
      <c r="E465" s="46"/>
      <c r="F465" s="46"/>
      <c r="G465" s="46"/>
      <c r="H465" s="46"/>
      <c r="I465" s="46"/>
      <c r="J465" s="46"/>
      <c r="K465" s="46"/>
      <c r="L465" s="46"/>
      <c r="M465" s="46"/>
      <c r="N465" s="46"/>
      <c r="O465" s="2"/>
      <c r="P465" s="2"/>
      <c r="Q465" s="2"/>
      <c r="R465" s="2"/>
      <c r="S465" s="2"/>
      <c r="T465" s="2"/>
      <c r="U465" s="2"/>
      <c r="V465" s="2"/>
      <c r="W465" s="2"/>
      <c r="X465" s="2"/>
      <c r="Y465" s="2"/>
      <c r="Z465" s="1"/>
      <c r="AA465" s="1"/>
      <c r="AB465" s="1"/>
      <c r="AC465" s="1"/>
      <c r="AD465" s="1"/>
    </row>
    <row r="466" spans="1:30" ht="15.75" customHeight="1">
      <c r="A466" s="46"/>
      <c r="B466" s="46"/>
      <c r="C466" s="46"/>
      <c r="D466" s="46"/>
      <c r="E466" s="46"/>
      <c r="F466" s="46"/>
      <c r="G466" s="46"/>
      <c r="H466" s="46"/>
      <c r="I466" s="46"/>
      <c r="J466" s="46"/>
      <c r="K466" s="46"/>
      <c r="L466" s="46"/>
      <c r="M466" s="46"/>
      <c r="N466" s="46"/>
      <c r="O466" s="2"/>
      <c r="P466" s="2"/>
      <c r="Q466" s="2"/>
      <c r="R466" s="2"/>
      <c r="S466" s="2"/>
      <c r="T466" s="2"/>
      <c r="U466" s="2"/>
      <c r="V466" s="2"/>
      <c r="W466" s="2"/>
      <c r="X466" s="2"/>
      <c r="Y466" s="2"/>
      <c r="Z466" s="1"/>
      <c r="AA466" s="1"/>
      <c r="AB466" s="1"/>
      <c r="AC466" s="1"/>
      <c r="AD466" s="1"/>
    </row>
    <row r="467" spans="1:30" ht="15.75" customHeight="1">
      <c r="A467" s="46"/>
      <c r="B467" s="46"/>
      <c r="C467" s="46"/>
      <c r="D467" s="46"/>
      <c r="E467" s="46"/>
      <c r="F467" s="46"/>
      <c r="G467" s="46"/>
      <c r="H467" s="46"/>
      <c r="I467" s="46"/>
      <c r="J467" s="46"/>
      <c r="K467" s="46"/>
      <c r="L467" s="46"/>
      <c r="M467" s="46"/>
      <c r="N467" s="46"/>
      <c r="O467" s="2"/>
      <c r="P467" s="2"/>
      <c r="Q467" s="2"/>
      <c r="R467" s="2"/>
      <c r="S467" s="2"/>
      <c r="T467" s="2"/>
      <c r="U467" s="2"/>
      <c r="V467" s="2"/>
      <c r="W467" s="2"/>
      <c r="X467" s="2"/>
      <c r="Y467" s="2"/>
      <c r="Z467" s="1"/>
      <c r="AA467" s="1"/>
      <c r="AB467" s="1"/>
      <c r="AC467" s="1"/>
      <c r="AD467" s="1"/>
    </row>
    <row r="468" spans="1:30" ht="15.75" customHeight="1">
      <c r="A468" s="46"/>
      <c r="B468" s="46"/>
      <c r="C468" s="46"/>
      <c r="D468" s="46"/>
      <c r="E468" s="46"/>
      <c r="F468" s="46"/>
      <c r="G468" s="46"/>
      <c r="H468" s="46"/>
      <c r="I468" s="46"/>
      <c r="J468" s="46"/>
      <c r="K468" s="46"/>
      <c r="L468" s="46"/>
      <c r="M468" s="46"/>
      <c r="N468" s="46"/>
      <c r="O468" s="2"/>
      <c r="P468" s="2"/>
      <c r="Q468" s="2"/>
      <c r="R468" s="2"/>
      <c r="S468" s="2"/>
      <c r="T468" s="2"/>
      <c r="U468" s="2"/>
      <c r="V468" s="2"/>
      <c r="W468" s="2"/>
      <c r="X468" s="2"/>
      <c r="Y468" s="2"/>
      <c r="Z468" s="1"/>
      <c r="AA468" s="1"/>
      <c r="AB468" s="1"/>
      <c r="AC468" s="1"/>
      <c r="AD468" s="1"/>
    </row>
    <row r="469" spans="1:30" ht="15.75" customHeight="1">
      <c r="A469" s="46"/>
      <c r="B469" s="46"/>
      <c r="C469" s="46"/>
      <c r="D469" s="46"/>
      <c r="E469" s="46"/>
      <c r="F469" s="46"/>
      <c r="G469" s="46"/>
      <c r="H469" s="46"/>
      <c r="I469" s="46"/>
      <c r="J469" s="46"/>
      <c r="K469" s="46"/>
      <c r="L469" s="46"/>
      <c r="M469" s="46"/>
      <c r="N469" s="46"/>
      <c r="O469" s="2"/>
      <c r="P469" s="2"/>
      <c r="Q469" s="2"/>
      <c r="R469" s="2"/>
      <c r="S469" s="2"/>
      <c r="T469" s="2"/>
      <c r="U469" s="2"/>
      <c r="V469" s="2"/>
      <c r="W469" s="2"/>
      <c r="X469" s="2"/>
      <c r="Y469" s="2"/>
      <c r="Z469" s="1"/>
      <c r="AA469" s="1"/>
      <c r="AB469" s="1"/>
      <c r="AC469" s="1"/>
      <c r="AD469" s="1"/>
    </row>
    <row r="470" spans="1:30" ht="15.75" customHeight="1">
      <c r="A470" s="46"/>
      <c r="B470" s="46"/>
      <c r="C470" s="46"/>
      <c r="D470" s="46"/>
      <c r="E470" s="46"/>
      <c r="F470" s="46"/>
      <c r="G470" s="46"/>
      <c r="H470" s="46"/>
      <c r="I470" s="46"/>
      <c r="J470" s="46"/>
      <c r="K470" s="46"/>
      <c r="L470" s="46"/>
      <c r="M470" s="46"/>
      <c r="N470" s="46"/>
      <c r="O470" s="2"/>
      <c r="P470" s="2"/>
      <c r="Q470" s="2"/>
      <c r="R470" s="2"/>
      <c r="S470" s="2"/>
      <c r="T470" s="2"/>
      <c r="U470" s="2"/>
      <c r="V470" s="2"/>
      <c r="W470" s="2"/>
      <c r="X470" s="2"/>
      <c r="Y470" s="2"/>
      <c r="Z470" s="1"/>
      <c r="AA470" s="1"/>
      <c r="AB470" s="1"/>
      <c r="AC470" s="1"/>
      <c r="AD470" s="1"/>
    </row>
    <row r="471" spans="1:30" ht="15.75" customHeight="1">
      <c r="A471" s="46"/>
      <c r="B471" s="46"/>
      <c r="C471" s="46"/>
      <c r="D471" s="46"/>
      <c r="E471" s="46"/>
      <c r="F471" s="46"/>
      <c r="G471" s="46"/>
      <c r="H471" s="46"/>
      <c r="I471" s="46"/>
      <c r="J471" s="46"/>
      <c r="K471" s="46"/>
      <c r="L471" s="46"/>
      <c r="M471" s="46"/>
      <c r="N471" s="46"/>
      <c r="O471" s="2"/>
      <c r="P471" s="2"/>
      <c r="Q471" s="2"/>
      <c r="R471" s="2"/>
      <c r="S471" s="2"/>
      <c r="T471" s="2"/>
      <c r="U471" s="2"/>
      <c r="V471" s="2"/>
      <c r="W471" s="2"/>
      <c r="X471" s="2"/>
      <c r="Y471" s="2"/>
      <c r="Z471" s="1"/>
      <c r="AA471" s="1"/>
      <c r="AB471" s="1"/>
      <c r="AC471" s="1"/>
      <c r="AD471" s="1"/>
    </row>
    <row r="472" spans="1:30" ht="15.75" customHeight="1">
      <c r="A472" s="46"/>
      <c r="B472" s="46"/>
      <c r="C472" s="46"/>
      <c r="D472" s="46"/>
      <c r="E472" s="46"/>
      <c r="F472" s="46"/>
      <c r="G472" s="46"/>
      <c r="H472" s="46"/>
      <c r="I472" s="46"/>
      <c r="J472" s="46"/>
      <c r="K472" s="46"/>
      <c r="L472" s="46"/>
      <c r="M472" s="46"/>
      <c r="N472" s="46"/>
      <c r="O472" s="2"/>
      <c r="P472" s="2"/>
      <c r="Q472" s="2"/>
      <c r="R472" s="2"/>
      <c r="S472" s="2"/>
      <c r="T472" s="2"/>
      <c r="U472" s="2"/>
      <c r="V472" s="2"/>
      <c r="W472" s="2"/>
      <c r="X472" s="2"/>
      <c r="Y472" s="2"/>
      <c r="Z472" s="1"/>
      <c r="AA472" s="1"/>
      <c r="AB472" s="1"/>
      <c r="AC472" s="1"/>
      <c r="AD472" s="1"/>
    </row>
    <row r="473" spans="1:30" ht="15.75" customHeight="1">
      <c r="A473" s="46"/>
      <c r="B473" s="46"/>
      <c r="C473" s="46"/>
      <c r="D473" s="46"/>
      <c r="E473" s="46"/>
      <c r="F473" s="46"/>
      <c r="G473" s="46"/>
      <c r="H473" s="46"/>
      <c r="I473" s="46"/>
      <c r="J473" s="46"/>
      <c r="K473" s="46"/>
      <c r="L473" s="46"/>
      <c r="M473" s="46"/>
      <c r="N473" s="46"/>
      <c r="O473" s="2"/>
      <c r="P473" s="2"/>
      <c r="Q473" s="2"/>
      <c r="R473" s="2"/>
      <c r="S473" s="2"/>
      <c r="T473" s="2"/>
      <c r="U473" s="2"/>
      <c r="V473" s="2"/>
      <c r="W473" s="2"/>
      <c r="X473" s="2"/>
      <c r="Y473" s="2"/>
      <c r="Z473" s="1"/>
      <c r="AA473" s="1"/>
      <c r="AB473" s="1"/>
      <c r="AC473" s="1"/>
      <c r="AD473" s="1"/>
    </row>
    <row r="474" spans="1:30" ht="15.75" customHeight="1">
      <c r="A474" s="46"/>
      <c r="B474" s="46"/>
      <c r="C474" s="46"/>
      <c r="D474" s="46"/>
      <c r="E474" s="46"/>
      <c r="F474" s="46"/>
      <c r="G474" s="46"/>
      <c r="H474" s="46"/>
      <c r="I474" s="46"/>
      <c r="J474" s="46"/>
      <c r="K474" s="46"/>
      <c r="L474" s="46"/>
      <c r="M474" s="46"/>
      <c r="N474" s="46"/>
      <c r="O474" s="2"/>
      <c r="P474" s="2"/>
      <c r="Q474" s="2"/>
      <c r="R474" s="2"/>
      <c r="S474" s="2"/>
      <c r="T474" s="2"/>
      <c r="U474" s="2"/>
      <c r="V474" s="2"/>
      <c r="W474" s="2"/>
      <c r="X474" s="2"/>
      <c r="Y474" s="2"/>
      <c r="Z474" s="1"/>
      <c r="AA474" s="1"/>
      <c r="AB474" s="1"/>
      <c r="AC474" s="1"/>
      <c r="AD474" s="1"/>
    </row>
    <row r="475" spans="1:30" ht="15.75" customHeight="1">
      <c r="A475" s="46"/>
      <c r="B475" s="46"/>
      <c r="C475" s="46"/>
      <c r="D475" s="46"/>
      <c r="E475" s="46"/>
      <c r="F475" s="46"/>
      <c r="G475" s="46"/>
      <c r="H475" s="46"/>
      <c r="I475" s="46"/>
      <c r="J475" s="46"/>
      <c r="K475" s="46"/>
      <c r="L475" s="46"/>
      <c r="M475" s="46"/>
      <c r="N475" s="46"/>
      <c r="O475" s="2"/>
      <c r="P475" s="2"/>
      <c r="Q475" s="2"/>
      <c r="R475" s="2"/>
      <c r="S475" s="2"/>
      <c r="T475" s="2"/>
      <c r="U475" s="2"/>
      <c r="V475" s="2"/>
      <c r="W475" s="2"/>
      <c r="X475" s="2"/>
      <c r="Y475" s="2"/>
      <c r="Z475" s="1"/>
      <c r="AA475" s="1"/>
      <c r="AB475" s="1"/>
      <c r="AC475" s="1"/>
      <c r="AD475" s="1"/>
    </row>
    <row r="476" spans="1:30" ht="15.75" customHeight="1">
      <c r="A476" s="46"/>
      <c r="B476" s="46"/>
      <c r="C476" s="46"/>
      <c r="D476" s="46"/>
      <c r="E476" s="46"/>
      <c r="F476" s="46"/>
      <c r="G476" s="46"/>
      <c r="H476" s="46"/>
      <c r="I476" s="46"/>
      <c r="J476" s="46"/>
      <c r="K476" s="46"/>
      <c r="L476" s="46"/>
      <c r="M476" s="46"/>
      <c r="N476" s="46"/>
      <c r="O476" s="2"/>
      <c r="P476" s="2"/>
      <c r="Q476" s="2"/>
      <c r="R476" s="2"/>
      <c r="S476" s="2"/>
      <c r="T476" s="2"/>
      <c r="U476" s="2"/>
      <c r="V476" s="2"/>
      <c r="W476" s="2"/>
      <c r="X476" s="2"/>
      <c r="Y476" s="2"/>
      <c r="Z476" s="1"/>
      <c r="AA476" s="1"/>
      <c r="AB476" s="1"/>
      <c r="AC476" s="1"/>
      <c r="AD476" s="1"/>
    </row>
    <row r="477" spans="1:30" ht="15.75" customHeight="1">
      <c r="A477" s="46"/>
      <c r="B477" s="46"/>
      <c r="C477" s="46"/>
      <c r="D477" s="46"/>
      <c r="E477" s="46"/>
      <c r="F477" s="46"/>
      <c r="G477" s="46"/>
      <c r="H477" s="46"/>
      <c r="I477" s="46"/>
      <c r="J477" s="46"/>
      <c r="K477" s="46"/>
      <c r="L477" s="46"/>
      <c r="M477" s="46"/>
      <c r="N477" s="46"/>
      <c r="O477" s="2"/>
      <c r="P477" s="2"/>
      <c r="Q477" s="2"/>
      <c r="R477" s="2"/>
      <c r="S477" s="2"/>
      <c r="T477" s="2"/>
      <c r="U477" s="2"/>
      <c r="V477" s="2"/>
      <c r="W477" s="2"/>
      <c r="X477" s="2"/>
      <c r="Y477" s="2"/>
      <c r="Z477" s="1"/>
      <c r="AA477" s="1"/>
      <c r="AB477" s="1"/>
      <c r="AC477" s="1"/>
      <c r="AD477" s="1"/>
    </row>
    <row r="478" spans="1:30" ht="15.75" customHeight="1">
      <c r="A478" s="46"/>
      <c r="B478" s="46"/>
      <c r="C478" s="46"/>
      <c r="D478" s="46"/>
      <c r="E478" s="46"/>
      <c r="F478" s="46"/>
      <c r="G478" s="46"/>
      <c r="H478" s="46"/>
      <c r="I478" s="46"/>
      <c r="J478" s="46"/>
      <c r="K478" s="46"/>
      <c r="L478" s="46"/>
      <c r="M478" s="46"/>
      <c r="N478" s="46"/>
      <c r="O478" s="2"/>
      <c r="P478" s="2"/>
      <c r="Q478" s="2"/>
      <c r="R478" s="2"/>
      <c r="S478" s="2"/>
      <c r="T478" s="2"/>
      <c r="U478" s="2"/>
      <c r="V478" s="2"/>
      <c r="W478" s="2"/>
      <c r="X478" s="2"/>
      <c r="Y478" s="2"/>
      <c r="Z478" s="1"/>
      <c r="AA478" s="1"/>
      <c r="AB478" s="1"/>
      <c r="AC478" s="1"/>
      <c r="AD478" s="1"/>
    </row>
    <row r="479" spans="1:30" ht="15.75" customHeight="1">
      <c r="A479" s="46"/>
      <c r="B479" s="46"/>
      <c r="C479" s="46"/>
      <c r="D479" s="46"/>
      <c r="E479" s="46"/>
      <c r="F479" s="46"/>
      <c r="G479" s="46"/>
      <c r="H479" s="46"/>
      <c r="I479" s="46"/>
      <c r="J479" s="46"/>
      <c r="K479" s="46"/>
      <c r="L479" s="46"/>
      <c r="M479" s="46"/>
      <c r="N479" s="46"/>
      <c r="O479" s="2"/>
      <c r="P479" s="2"/>
      <c r="Q479" s="2"/>
      <c r="R479" s="2"/>
      <c r="S479" s="2"/>
      <c r="T479" s="2"/>
      <c r="U479" s="2"/>
      <c r="V479" s="2"/>
      <c r="W479" s="2"/>
      <c r="X479" s="2"/>
      <c r="Y479" s="2"/>
      <c r="Z479" s="1"/>
      <c r="AA479" s="1"/>
      <c r="AB479" s="1"/>
      <c r="AC479" s="1"/>
      <c r="AD479" s="1"/>
    </row>
    <row r="480" spans="1:30" ht="15.75" customHeight="1">
      <c r="A480" s="46"/>
      <c r="B480" s="46"/>
      <c r="C480" s="46"/>
      <c r="D480" s="46"/>
      <c r="E480" s="46"/>
      <c r="F480" s="46"/>
      <c r="G480" s="46"/>
      <c r="H480" s="46"/>
      <c r="I480" s="46"/>
      <c r="J480" s="46"/>
      <c r="K480" s="46"/>
      <c r="L480" s="46"/>
      <c r="M480" s="46"/>
      <c r="N480" s="46"/>
      <c r="O480" s="2"/>
      <c r="P480" s="2"/>
      <c r="Q480" s="2"/>
      <c r="R480" s="2"/>
      <c r="S480" s="2"/>
      <c r="T480" s="2"/>
      <c r="U480" s="2"/>
      <c r="V480" s="2"/>
      <c r="W480" s="2"/>
      <c r="X480" s="2"/>
      <c r="Y480" s="2"/>
      <c r="Z480" s="1"/>
      <c r="AA480" s="1"/>
      <c r="AB480" s="1"/>
      <c r="AC480" s="1"/>
      <c r="AD480" s="1"/>
    </row>
    <row r="481" spans="1:30" ht="15.75" customHeight="1">
      <c r="A481" s="46"/>
      <c r="B481" s="46"/>
      <c r="C481" s="46"/>
      <c r="D481" s="46"/>
      <c r="E481" s="46"/>
      <c r="F481" s="46"/>
      <c r="G481" s="46"/>
      <c r="H481" s="46"/>
      <c r="I481" s="46"/>
      <c r="J481" s="46"/>
      <c r="K481" s="46"/>
      <c r="L481" s="46"/>
      <c r="M481" s="46"/>
      <c r="N481" s="46"/>
      <c r="O481" s="2"/>
      <c r="P481" s="2"/>
      <c r="Q481" s="2"/>
      <c r="R481" s="2"/>
      <c r="S481" s="2"/>
      <c r="T481" s="2"/>
      <c r="U481" s="2"/>
      <c r="V481" s="2"/>
      <c r="W481" s="2"/>
      <c r="X481" s="2"/>
      <c r="Y481" s="2"/>
      <c r="Z481" s="1"/>
      <c r="AA481" s="1"/>
      <c r="AB481" s="1"/>
      <c r="AC481" s="1"/>
      <c r="AD481" s="1"/>
    </row>
    <row r="482" spans="1:30" ht="15.75" customHeight="1">
      <c r="A482" s="46"/>
      <c r="B482" s="46"/>
      <c r="C482" s="46"/>
      <c r="D482" s="46"/>
      <c r="E482" s="46"/>
      <c r="F482" s="46"/>
      <c r="G482" s="46"/>
      <c r="H482" s="46"/>
      <c r="I482" s="46"/>
      <c r="J482" s="46"/>
      <c r="K482" s="46"/>
      <c r="L482" s="46"/>
      <c r="M482" s="46"/>
      <c r="N482" s="46"/>
      <c r="O482" s="2"/>
      <c r="P482" s="2"/>
      <c r="Q482" s="2"/>
      <c r="R482" s="2"/>
      <c r="S482" s="2"/>
      <c r="T482" s="2"/>
      <c r="U482" s="2"/>
      <c r="V482" s="2"/>
      <c r="W482" s="2"/>
      <c r="X482" s="2"/>
      <c r="Y482" s="2"/>
      <c r="Z482" s="1"/>
      <c r="AA482" s="1"/>
      <c r="AB482" s="1"/>
      <c r="AC482" s="1"/>
      <c r="AD482" s="1"/>
    </row>
    <row r="483" spans="1:30" ht="15.75" customHeight="1">
      <c r="A483" s="46"/>
      <c r="B483" s="46"/>
      <c r="C483" s="46"/>
      <c r="D483" s="46"/>
      <c r="E483" s="46"/>
      <c r="F483" s="46"/>
      <c r="G483" s="46"/>
      <c r="H483" s="46"/>
      <c r="I483" s="46"/>
      <c r="J483" s="46"/>
      <c r="K483" s="46"/>
      <c r="L483" s="46"/>
      <c r="M483" s="46"/>
      <c r="N483" s="46"/>
      <c r="O483" s="2"/>
      <c r="P483" s="2"/>
      <c r="Q483" s="2"/>
      <c r="R483" s="2"/>
      <c r="S483" s="2"/>
      <c r="T483" s="2"/>
      <c r="U483" s="2"/>
      <c r="V483" s="2"/>
      <c r="W483" s="2"/>
      <c r="X483" s="2"/>
      <c r="Y483" s="2"/>
      <c r="Z483" s="1"/>
      <c r="AA483" s="1"/>
      <c r="AB483" s="1"/>
      <c r="AC483" s="1"/>
      <c r="AD483" s="1"/>
    </row>
    <row r="484" spans="1:30" ht="15.75" customHeight="1">
      <c r="A484" s="46"/>
      <c r="B484" s="46"/>
      <c r="C484" s="46"/>
      <c r="D484" s="46"/>
      <c r="E484" s="46"/>
      <c r="F484" s="46"/>
      <c r="G484" s="46"/>
      <c r="H484" s="46"/>
      <c r="I484" s="46"/>
      <c r="J484" s="46"/>
      <c r="K484" s="46"/>
      <c r="L484" s="46"/>
      <c r="M484" s="46"/>
      <c r="N484" s="46"/>
      <c r="O484" s="2"/>
      <c r="P484" s="2"/>
      <c r="Q484" s="2"/>
      <c r="R484" s="2"/>
      <c r="S484" s="2"/>
      <c r="T484" s="2"/>
      <c r="U484" s="2"/>
      <c r="V484" s="2"/>
      <c r="W484" s="2"/>
      <c r="X484" s="2"/>
      <c r="Y484" s="2"/>
      <c r="Z484" s="1"/>
      <c r="AA484" s="1"/>
      <c r="AB484" s="1"/>
      <c r="AC484" s="1"/>
      <c r="AD484" s="1"/>
    </row>
    <row r="485" spans="1:30" ht="15.75" customHeight="1">
      <c r="A485" s="46"/>
      <c r="B485" s="46"/>
      <c r="C485" s="46"/>
      <c r="D485" s="46"/>
      <c r="E485" s="46"/>
      <c r="F485" s="46"/>
      <c r="G485" s="46"/>
      <c r="H485" s="46"/>
      <c r="I485" s="46"/>
      <c r="J485" s="46"/>
      <c r="K485" s="46"/>
      <c r="L485" s="46"/>
      <c r="M485" s="46"/>
      <c r="N485" s="46"/>
      <c r="O485" s="2"/>
      <c r="P485" s="2"/>
      <c r="Q485" s="2"/>
      <c r="R485" s="2"/>
      <c r="S485" s="2"/>
      <c r="T485" s="2"/>
      <c r="U485" s="2"/>
      <c r="V485" s="2"/>
      <c r="W485" s="2"/>
      <c r="X485" s="2"/>
      <c r="Y485" s="2"/>
      <c r="Z485" s="1"/>
      <c r="AA485" s="1"/>
      <c r="AB485" s="1"/>
      <c r="AC485" s="1"/>
      <c r="AD485" s="1"/>
    </row>
    <row r="486" spans="1:30" ht="15.75" customHeight="1">
      <c r="A486" s="46"/>
      <c r="B486" s="46"/>
      <c r="C486" s="46"/>
      <c r="D486" s="46"/>
      <c r="E486" s="46"/>
      <c r="F486" s="46"/>
      <c r="G486" s="46"/>
      <c r="H486" s="46"/>
      <c r="I486" s="46"/>
      <c r="J486" s="46"/>
      <c r="K486" s="46"/>
      <c r="L486" s="46"/>
      <c r="M486" s="46"/>
      <c r="N486" s="46"/>
      <c r="O486" s="2"/>
      <c r="P486" s="2"/>
      <c r="Q486" s="2"/>
      <c r="R486" s="2"/>
      <c r="S486" s="2"/>
      <c r="T486" s="2"/>
      <c r="U486" s="2"/>
      <c r="V486" s="2"/>
      <c r="W486" s="2"/>
      <c r="X486" s="2"/>
      <c r="Y486" s="2"/>
      <c r="Z486" s="1"/>
      <c r="AA486" s="1"/>
      <c r="AB486" s="1"/>
      <c r="AC486" s="1"/>
      <c r="AD486" s="1"/>
    </row>
    <row r="487" spans="1:30" ht="15.75" customHeight="1">
      <c r="A487" s="46"/>
      <c r="B487" s="46"/>
      <c r="C487" s="46"/>
      <c r="D487" s="46"/>
      <c r="E487" s="46"/>
      <c r="F487" s="46"/>
      <c r="G487" s="46"/>
      <c r="H487" s="46"/>
      <c r="I487" s="46"/>
      <c r="J487" s="46"/>
      <c r="K487" s="46"/>
      <c r="L487" s="46"/>
      <c r="M487" s="46"/>
      <c r="N487" s="46"/>
      <c r="O487" s="2"/>
      <c r="P487" s="2"/>
      <c r="Q487" s="2"/>
      <c r="R487" s="2"/>
      <c r="S487" s="2"/>
      <c r="T487" s="2"/>
      <c r="U487" s="2"/>
      <c r="V487" s="2"/>
      <c r="W487" s="2"/>
      <c r="X487" s="2"/>
      <c r="Y487" s="2"/>
      <c r="Z487" s="1"/>
      <c r="AA487" s="1"/>
      <c r="AB487" s="1"/>
      <c r="AC487" s="1"/>
      <c r="AD487" s="1"/>
    </row>
    <row r="488" spans="1:30" ht="15.75" customHeight="1">
      <c r="A488" s="46"/>
      <c r="B488" s="46"/>
      <c r="C488" s="46"/>
      <c r="D488" s="46"/>
      <c r="E488" s="46"/>
      <c r="F488" s="46"/>
      <c r="G488" s="46"/>
      <c r="H488" s="46"/>
      <c r="I488" s="46"/>
      <c r="J488" s="46"/>
      <c r="K488" s="46"/>
      <c r="L488" s="46"/>
      <c r="M488" s="46"/>
      <c r="N488" s="46"/>
      <c r="O488" s="2"/>
      <c r="P488" s="2"/>
      <c r="Q488" s="2"/>
      <c r="R488" s="2"/>
      <c r="S488" s="2"/>
      <c r="T488" s="2"/>
      <c r="U488" s="2"/>
      <c r="V488" s="2"/>
      <c r="W488" s="2"/>
      <c r="X488" s="2"/>
      <c r="Y488" s="2"/>
      <c r="Z488" s="1"/>
      <c r="AA488" s="1"/>
      <c r="AB488" s="1"/>
      <c r="AC488" s="1"/>
      <c r="AD488" s="1"/>
    </row>
    <row r="489" spans="1:30" ht="15.75" customHeight="1">
      <c r="A489" s="46"/>
      <c r="B489" s="46"/>
      <c r="C489" s="46"/>
      <c r="D489" s="46"/>
      <c r="E489" s="46"/>
      <c r="F489" s="46"/>
      <c r="G489" s="46"/>
      <c r="H489" s="46"/>
      <c r="I489" s="46"/>
      <c r="J489" s="46"/>
      <c r="K489" s="46"/>
      <c r="L489" s="46"/>
      <c r="M489" s="46"/>
      <c r="N489" s="46"/>
      <c r="O489" s="2"/>
      <c r="P489" s="2"/>
      <c r="Q489" s="2"/>
      <c r="R489" s="2"/>
      <c r="S489" s="2"/>
      <c r="T489" s="2"/>
      <c r="U489" s="2"/>
      <c r="V489" s="2"/>
      <c r="W489" s="2"/>
      <c r="X489" s="2"/>
      <c r="Y489" s="2"/>
      <c r="Z489" s="1"/>
      <c r="AA489" s="1"/>
      <c r="AB489" s="1"/>
      <c r="AC489" s="1"/>
      <c r="AD489" s="1"/>
    </row>
    <row r="490" spans="1:30" ht="15.75" customHeight="1">
      <c r="A490" s="46"/>
      <c r="B490" s="46"/>
      <c r="C490" s="46"/>
      <c r="D490" s="46"/>
      <c r="E490" s="46"/>
      <c r="F490" s="46"/>
      <c r="G490" s="46"/>
      <c r="H490" s="46"/>
      <c r="I490" s="46"/>
      <c r="J490" s="46"/>
      <c r="K490" s="46"/>
      <c r="L490" s="46"/>
      <c r="M490" s="46"/>
      <c r="N490" s="46"/>
      <c r="O490" s="2"/>
      <c r="P490" s="2"/>
      <c r="Q490" s="2"/>
      <c r="R490" s="2"/>
      <c r="S490" s="2"/>
      <c r="T490" s="2"/>
      <c r="U490" s="2"/>
      <c r="V490" s="2"/>
      <c r="W490" s="2"/>
      <c r="X490" s="2"/>
      <c r="Y490" s="2"/>
      <c r="Z490" s="1"/>
      <c r="AA490" s="1"/>
      <c r="AB490" s="1"/>
      <c r="AC490" s="1"/>
      <c r="AD490" s="1"/>
    </row>
    <row r="491" spans="1:30" ht="15.75" customHeight="1">
      <c r="A491" s="46"/>
      <c r="B491" s="46"/>
      <c r="C491" s="46"/>
      <c r="D491" s="46"/>
      <c r="E491" s="46"/>
      <c r="F491" s="46"/>
      <c r="G491" s="46"/>
      <c r="H491" s="46"/>
      <c r="I491" s="46"/>
      <c r="J491" s="46"/>
      <c r="K491" s="46"/>
      <c r="L491" s="46"/>
      <c r="M491" s="46"/>
      <c r="N491" s="46"/>
      <c r="O491" s="2"/>
      <c r="P491" s="2"/>
      <c r="Q491" s="2"/>
      <c r="R491" s="2"/>
      <c r="S491" s="2"/>
      <c r="T491" s="2"/>
      <c r="U491" s="2"/>
      <c r="V491" s="2"/>
      <c r="W491" s="2"/>
      <c r="X491" s="2"/>
      <c r="Y491" s="2"/>
      <c r="Z491" s="1"/>
      <c r="AA491" s="1"/>
      <c r="AB491" s="1"/>
      <c r="AC491" s="1"/>
      <c r="AD491" s="1"/>
    </row>
    <row r="492" spans="1:30" ht="15.75" customHeight="1">
      <c r="A492" s="46"/>
      <c r="B492" s="46"/>
      <c r="C492" s="46"/>
      <c r="D492" s="46"/>
      <c r="E492" s="46"/>
      <c r="F492" s="46"/>
      <c r="G492" s="46"/>
      <c r="H492" s="46"/>
      <c r="I492" s="46"/>
      <c r="J492" s="46"/>
      <c r="K492" s="46"/>
      <c r="L492" s="46"/>
      <c r="M492" s="46"/>
      <c r="N492" s="46"/>
      <c r="O492" s="2"/>
      <c r="P492" s="2"/>
      <c r="Q492" s="2"/>
      <c r="R492" s="2"/>
      <c r="S492" s="2"/>
      <c r="T492" s="2"/>
      <c r="U492" s="2"/>
      <c r="V492" s="2"/>
      <c r="W492" s="2"/>
      <c r="X492" s="2"/>
      <c r="Y492" s="2"/>
      <c r="Z492" s="1"/>
      <c r="AA492" s="1"/>
      <c r="AB492" s="1"/>
      <c r="AC492" s="1"/>
      <c r="AD492" s="1"/>
    </row>
    <row r="493" spans="1:30" ht="15.75" customHeight="1">
      <c r="A493" s="46"/>
      <c r="B493" s="46"/>
      <c r="C493" s="46"/>
      <c r="D493" s="46"/>
      <c r="E493" s="46"/>
      <c r="F493" s="46"/>
      <c r="G493" s="46"/>
      <c r="H493" s="46"/>
      <c r="I493" s="46"/>
      <c r="J493" s="46"/>
      <c r="K493" s="46"/>
      <c r="L493" s="46"/>
      <c r="M493" s="46"/>
      <c r="N493" s="46"/>
      <c r="O493" s="2"/>
      <c r="P493" s="2"/>
      <c r="Q493" s="2"/>
      <c r="R493" s="2"/>
      <c r="S493" s="2"/>
      <c r="T493" s="2"/>
      <c r="U493" s="2"/>
      <c r="V493" s="2"/>
      <c r="W493" s="2"/>
      <c r="X493" s="2"/>
      <c r="Y493" s="2"/>
      <c r="Z493" s="1"/>
      <c r="AA493" s="1"/>
      <c r="AB493" s="1"/>
      <c r="AC493" s="1"/>
      <c r="AD493" s="1"/>
    </row>
    <row r="494" spans="1:30" ht="15.75" customHeight="1">
      <c r="A494" s="46"/>
      <c r="B494" s="46"/>
      <c r="C494" s="46"/>
      <c r="D494" s="46"/>
      <c r="E494" s="46"/>
      <c r="F494" s="46"/>
      <c r="G494" s="46"/>
      <c r="H494" s="46"/>
      <c r="I494" s="46"/>
      <c r="J494" s="46"/>
      <c r="K494" s="46"/>
      <c r="L494" s="46"/>
      <c r="M494" s="46"/>
      <c r="N494" s="46"/>
      <c r="O494" s="2"/>
      <c r="P494" s="2"/>
      <c r="Q494" s="2"/>
      <c r="R494" s="2"/>
      <c r="S494" s="2"/>
      <c r="T494" s="2"/>
      <c r="U494" s="2"/>
      <c r="V494" s="2"/>
      <c r="W494" s="2"/>
      <c r="X494" s="2"/>
      <c r="Y494" s="2"/>
      <c r="Z494" s="1"/>
      <c r="AA494" s="1"/>
      <c r="AB494" s="1"/>
      <c r="AC494" s="1"/>
      <c r="AD494" s="1"/>
    </row>
    <row r="495" spans="1:30" ht="15.75" customHeight="1">
      <c r="A495" s="46"/>
      <c r="B495" s="46"/>
      <c r="C495" s="46"/>
      <c r="D495" s="46"/>
      <c r="E495" s="46"/>
      <c r="F495" s="46"/>
      <c r="G495" s="46"/>
      <c r="H495" s="46"/>
      <c r="I495" s="46"/>
      <c r="J495" s="46"/>
      <c r="K495" s="46"/>
      <c r="L495" s="46"/>
      <c r="M495" s="46"/>
      <c r="N495" s="46"/>
      <c r="O495" s="2"/>
      <c r="P495" s="2"/>
      <c r="Q495" s="2"/>
      <c r="R495" s="2"/>
      <c r="S495" s="2"/>
      <c r="T495" s="2"/>
      <c r="U495" s="2"/>
      <c r="V495" s="2"/>
      <c r="W495" s="2"/>
      <c r="X495" s="2"/>
      <c r="Y495" s="2"/>
      <c r="Z495" s="1"/>
      <c r="AA495" s="1"/>
      <c r="AB495" s="1"/>
      <c r="AC495" s="1"/>
      <c r="AD495" s="1"/>
    </row>
    <row r="496" spans="1:30" ht="15.75" customHeight="1">
      <c r="A496" s="46"/>
      <c r="B496" s="46"/>
      <c r="C496" s="46"/>
      <c r="D496" s="46"/>
      <c r="E496" s="46"/>
      <c r="F496" s="46"/>
      <c r="G496" s="46"/>
      <c r="H496" s="46"/>
      <c r="I496" s="46"/>
      <c r="J496" s="46"/>
      <c r="K496" s="46"/>
      <c r="L496" s="46"/>
      <c r="M496" s="46"/>
      <c r="N496" s="46"/>
      <c r="O496" s="2"/>
      <c r="P496" s="2"/>
      <c r="Q496" s="2"/>
      <c r="R496" s="2"/>
      <c r="S496" s="2"/>
      <c r="T496" s="2"/>
      <c r="U496" s="2"/>
      <c r="V496" s="2"/>
      <c r="W496" s="2"/>
      <c r="X496" s="2"/>
      <c r="Y496" s="2"/>
      <c r="Z496" s="1"/>
      <c r="AA496" s="1"/>
      <c r="AB496" s="1"/>
      <c r="AC496" s="1"/>
      <c r="AD496" s="1"/>
    </row>
    <row r="497" spans="1:30" ht="15.75" customHeight="1">
      <c r="A497" s="46"/>
      <c r="B497" s="46"/>
      <c r="C497" s="46"/>
      <c r="D497" s="46"/>
      <c r="E497" s="46"/>
      <c r="F497" s="46"/>
      <c r="G497" s="46"/>
      <c r="H497" s="46"/>
      <c r="I497" s="46"/>
      <c r="J497" s="46"/>
      <c r="K497" s="46"/>
      <c r="L497" s="46"/>
      <c r="M497" s="46"/>
      <c r="N497" s="46"/>
      <c r="O497" s="2"/>
      <c r="P497" s="2"/>
      <c r="Q497" s="2"/>
      <c r="R497" s="2"/>
      <c r="S497" s="2"/>
      <c r="T497" s="2"/>
      <c r="U497" s="2"/>
      <c r="V497" s="2"/>
      <c r="W497" s="2"/>
      <c r="X497" s="2"/>
      <c r="Y497" s="2"/>
      <c r="Z497" s="1"/>
      <c r="AA497" s="1"/>
      <c r="AB497" s="1"/>
      <c r="AC497" s="1"/>
      <c r="AD497" s="1"/>
    </row>
    <row r="498" spans="1:30" ht="15.75" customHeight="1">
      <c r="A498" s="46"/>
      <c r="B498" s="46"/>
      <c r="C498" s="46"/>
      <c r="D498" s="46"/>
      <c r="E498" s="46"/>
      <c r="F498" s="46"/>
      <c r="G498" s="46"/>
      <c r="H498" s="46"/>
      <c r="I498" s="46"/>
      <c r="J498" s="46"/>
      <c r="K498" s="46"/>
      <c r="L498" s="46"/>
      <c r="M498" s="46"/>
      <c r="N498" s="46"/>
      <c r="O498" s="2"/>
      <c r="P498" s="2"/>
      <c r="Q498" s="2"/>
      <c r="R498" s="2"/>
      <c r="S498" s="2"/>
      <c r="T498" s="2"/>
      <c r="U498" s="2"/>
      <c r="V498" s="2"/>
      <c r="W498" s="2"/>
      <c r="X498" s="2"/>
      <c r="Y498" s="2"/>
      <c r="Z498" s="1"/>
      <c r="AA498" s="1"/>
      <c r="AB498" s="1"/>
      <c r="AC498" s="1"/>
      <c r="AD498" s="1"/>
    </row>
    <row r="499" spans="1:30" ht="15.75" customHeight="1">
      <c r="A499" s="46"/>
      <c r="B499" s="46"/>
      <c r="C499" s="46"/>
      <c r="D499" s="46"/>
      <c r="E499" s="46"/>
      <c r="F499" s="46"/>
      <c r="G499" s="46"/>
      <c r="H499" s="46"/>
      <c r="I499" s="46"/>
      <c r="J499" s="46"/>
      <c r="K499" s="46"/>
      <c r="L499" s="46"/>
      <c r="M499" s="46"/>
      <c r="N499" s="46"/>
      <c r="O499" s="2"/>
      <c r="P499" s="2"/>
      <c r="Q499" s="2"/>
      <c r="R499" s="2"/>
      <c r="S499" s="2"/>
      <c r="T499" s="2"/>
      <c r="U499" s="2"/>
      <c r="V499" s="2"/>
      <c r="W499" s="2"/>
      <c r="X499" s="2"/>
      <c r="Y499" s="2"/>
      <c r="Z499" s="1"/>
      <c r="AA499" s="1"/>
      <c r="AB499" s="1"/>
      <c r="AC499" s="1"/>
      <c r="AD499" s="1"/>
    </row>
    <row r="500" spans="1:30" ht="15.75" customHeight="1">
      <c r="A500" s="46"/>
      <c r="B500" s="46"/>
      <c r="C500" s="46"/>
      <c r="D500" s="46"/>
      <c r="E500" s="46"/>
      <c r="F500" s="46"/>
      <c r="G500" s="46"/>
      <c r="H500" s="46"/>
      <c r="I500" s="46"/>
      <c r="J500" s="46"/>
      <c r="K500" s="46"/>
      <c r="L500" s="46"/>
      <c r="M500" s="46"/>
      <c r="N500" s="46"/>
      <c r="O500" s="2"/>
      <c r="P500" s="2"/>
      <c r="Q500" s="2"/>
      <c r="R500" s="2"/>
      <c r="S500" s="2"/>
      <c r="T500" s="2"/>
      <c r="U500" s="2"/>
      <c r="V500" s="2"/>
      <c r="W500" s="2"/>
      <c r="X500" s="2"/>
      <c r="Y500" s="2"/>
      <c r="Z500" s="1"/>
      <c r="AA500" s="1"/>
      <c r="AB500" s="1"/>
      <c r="AC500" s="1"/>
      <c r="AD500" s="1"/>
    </row>
    <row r="501" spans="1:30" ht="15.75" customHeight="1">
      <c r="A501" s="46"/>
      <c r="B501" s="46"/>
      <c r="C501" s="46"/>
      <c r="D501" s="46"/>
      <c r="E501" s="46"/>
      <c r="F501" s="46"/>
      <c r="G501" s="46"/>
      <c r="H501" s="46"/>
      <c r="I501" s="46"/>
      <c r="J501" s="46"/>
      <c r="K501" s="46"/>
      <c r="L501" s="46"/>
      <c r="M501" s="46"/>
      <c r="N501" s="46"/>
      <c r="O501" s="2"/>
      <c r="P501" s="2"/>
      <c r="Q501" s="2"/>
      <c r="R501" s="2"/>
      <c r="S501" s="2"/>
      <c r="T501" s="2"/>
      <c r="U501" s="2"/>
      <c r="V501" s="2"/>
      <c r="W501" s="2"/>
      <c r="X501" s="2"/>
      <c r="Y501" s="2"/>
      <c r="Z501" s="1"/>
      <c r="AA501" s="1"/>
      <c r="AB501" s="1"/>
      <c r="AC501" s="1"/>
      <c r="AD501" s="1"/>
    </row>
    <row r="502" spans="1:30" ht="15.75" customHeight="1">
      <c r="A502" s="46"/>
      <c r="B502" s="46"/>
      <c r="C502" s="46"/>
      <c r="D502" s="46"/>
      <c r="E502" s="46"/>
      <c r="F502" s="46"/>
      <c r="G502" s="46"/>
      <c r="H502" s="46"/>
      <c r="I502" s="46"/>
      <c r="J502" s="46"/>
      <c r="K502" s="46"/>
      <c r="L502" s="46"/>
      <c r="M502" s="46"/>
      <c r="N502" s="46"/>
      <c r="O502" s="2"/>
      <c r="P502" s="2"/>
      <c r="Q502" s="2"/>
      <c r="R502" s="2"/>
      <c r="S502" s="2"/>
      <c r="T502" s="2"/>
      <c r="U502" s="2"/>
      <c r="V502" s="2"/>
      <c r="W502" s="2"/>
      <c r="X502" s="2"/>
      <c r="Y502" s="2"/>
      <c r="Z502" s="1"/>
      <c r="AA502" s="1"/>
      <c r="AB502" s="1"/>
      <c r="AC502" s="1"/>
      <c r="AD502" s="1"/>
    </row>
    <row r="503" spans="1:30" ht="15.75" customHeight="1">
      <c r="A503" s="46"/>
      <c r="B503" s="46"/>
      <c r="C503" s="46"/>
      <c r="D503" s="46"/>
      <c r="E503" s="46"/>
      <c r="F503" s="46"/>
      <c r="G503" s="46"/>
      <c r="H503" s="46"/>
      <c r="I503" s="46"/>
      <c r="J503" s="46"/>
      <c r="K503" s="46"/>
      <c r="L503" s="46"/>
      <c r="M503" s="46"/>
      <c r="N503" s="46"/>
      <c r="O503" s="2"/>
      <c r="P503" s="2"/>
      <c r="Q503" s="2"/>
      <c r="R503" s="2"/>
      <c r="S503" s="2"/>
      <c r="T503" s="2"/>
      <c r="U503" s="2"/>
      <c r="V503" s="2"/>
      <c r="W503" s="2"/>
      <c r="X503" s="2"/>
      <c r="Y503" s="2"/>
      <c r="Z503" s="1"/>
      <c r="AA503" s="1"/>
      <c r="AB503" s="1"/>
      <c r="AC503" s="1"/>
      <c r="AD503" s="1"/>
    </row>
    <row r="504" spans="1:30" ht="15.75" customHeight="1">
      <c r="A504" s="46"/>
      <c r="B504" s="46"/>
      <c r="C504" s="46"/>
      <c r="D504" s="46"/>
      <c r="E504" s="46"/>
      <c r="F504" s="46"/>
      <c r="G504" s="46"/>
      <c r="H504" s="46"/>
      <c r="I504" s="46"/>
      <c r="J504" s="46"/>
      <c r="K504" s="46"/>
      <c r="L504" s="46"/>
      <c r="M504" s="46"/>
      <c r="N504" s="46"/>
      <c r="O504" s="2"/>
      <c r="P504" s="2"/>
      <c r="Q504" s="2"/>
      <c r="R504" s="2"/>
      <c r="S504" s="2"/>
      <c r="T504" s="2"/>
      <c r="U504" s="2"/>
      <c r="V504" s="2"/>
      <c r="W504" s="2"/>
      <c r="X504" s="2"/>
      <c r="Y504" s="2"/>
      <c r="Z504" s="1"/>
      <c r="AA504" s="1"/>
      <c r="AB504" s="1"/>
      <c r="AC504" s="1"/>
      <c r="AD504" s="1"/>
    </row>
    <row r="505" spans="1:30" ht="15.75" customHeight="1">
      <c r="A505" s="46"/>
      <c r="B505" s="46"/>
      <c r="C505" s="46"/>
      <c r="D505" s="46"/>
      <c r="E505" s="46"/>
      <c r="F505" s="46"/>
      <c r="G505" s="46"/>
      <c r="H505" s="46"/>
      <c r="I505" s="46"/>
      <c r="J505" s="46"/>
      <c r="K505" s="46"/>
      <c r="L505" s="46"/>
      <c r="M505" s="46"/>
      <c r="N505" s="46"/>
      <c r="O505" s="2"/>
      <c r="P505" s="2"/>
      <c r="Q505" s="2"/>
      <c r="R505" s="2"/>
      <c r="S505" s="2"/>
      <c r="T505" s="2"/>
      <c r="U505" s="2"/>
      <c r="V505" s="2"/>
      <c r="W505" s="2"/>
      <c r="X505" s="2"/>
      <c r="Y505" s="2"/>
      <c r="Z505" s="1"/>
      <c r="AA505" s="1"/>
      <c r="AB505" s="1"/>
      <c r="AC505" s="1"/>
      <c r="AD505" s="1"/>
    </row>
    <row r="506" spans="1:30" ht="15.75" customHeight="1">
      <c r="A506" s="46"/>
      <c r="B506" s="46"/>
      <c r="C506" s="46"/>
      <c r="D506" s="46"/>
      <c r="E506" s="46"/>
      <c r="F506" s="46"/>
      <c r="G506" s="46"/>
      <c r="H506" s="46"/>
      <c r="I506" s="46"/>
      <c r="J506" s="46"/>
      <c r="K506" s="46"/>
      <c r="L506" s="46"/>
      <c r="M506" s="46"/>
      <c r="N506" s="46"/>
      <c r="O506" s="2"/>
      <c r="P506" s="2"/>
      <c r="Q506" s="2"/>
      <c r="R506" s="2"/>
      <c r="S506" s="2"/>
      <c r="T506" s="2"/>
      <c r="U506" s="2"/>
      <c r="V506" s="2"/>
      <c r="W506" s="2"/>
      <c r="X506" s="2"/>
      <c r="Y506" s="2"/>
      <c r="Z506" s="1"/>
      <c r="AA506" s="1"/>
      <c r="AB506" s="1"/>
      <c r="AC506" s="1"/>
      <c r="AD506" s="1"/>
    </row>
    <row r="507" spans="1:30" ht="15.75" customHeight="1">
      <c r="A507" s="46"/>
      <c r="B507" s="46"/>
      <c r="C507" s="46"/>
      <c r="D507" s="46"/>
      <c r="E507" s="46"/>
      <c r="F507" s="46"/>
      <c r="G507" s="46"/>
      <c r="H507" s="46"/>
      <c r="I507" s="46"/>
      <c r="J507" s="46"/>
      <c r="K507" s="46"/>
      <c r="L507" s="46"/>
      <c r="M507" s="46"/>
      <c r="N507" s="46"/>
      <c r="O507" s="2"/>
      <c r="P507" s="2"/>
      <c r="Q507" s="2"/>
      <c r="R507" s="2"/>
      <c r="S507" s="2"/>
      <c r="T507" s="2"/>
      <c r="U507" s="2"/>
      <c r="V507" s="2"/>
      <c r="W507" s="2"/>
      <c r="X507" s="2"/>
      <c r="Y507" s="2"/>
      <c r="Z507" s="1"/>
      <c r="AA507" s="1"/>
      <c r="AB507" s="1"/>
      <c r="AC507" s="1"/>
      <c r="AD507" s="1"/>
    </row>
    <row r="508" spans="1:30" ht="15.75" customHeight="1">
      <c r="A508" s="46"/>
      <c r="B508" s="46"/>
      <c r="C508" s="46"/>
      <c r="D508" s="46"/>
      <c r="E508" s="46"/>
      <c r="F508" s="46"/>
      <c r="G508" s="46"/>
      <c r="H508" s="46"/>
      <c r="I508" s="46"/>
      <c r="J508" s="46"/>
      <c r="K508" s="46"/>
      <c r="L508" s="46"/>
      <c r="M508" s="46"/>
      <c r="N508" s="46"/>
      <c r="O508" s="2"/>
      <c r="P508" s="2"/>
      <c r="Q508" s="2"/>
      <c r="R508" s="2"/>
      <c r="S508" s="2"/>
      <c r="T508" s="2"/>
      <c r="U508" s="2"/>
      <c r="V508" s="2"/>
      <c r="W508" s="2"/>
      <c r="X508" s="2"/>
      <c r="Y508" s="2"/>
      <c r="Z508" s="1"/>
      <c r="AA508" s="1"/>
      <c r="AB508" s="1"/>
      <c r="AC508" s="1"/>
      <c r="AD508" s="1"/>
    </row>
    <row r="509" spans="1:30" ht="15.75" customHeight="1">
      <c r="A509" s="46"/>
      <c r="B509" s="46"/>
      <c r="C509" s="46"/>
      <c r="D509" s="46"/>
      <c r="E509" s="46"/>
      <c r="F509" s="46"/>
      <c r="G509" s="46"/>
      <c r="H509" s="46"/>
      <c r="I509" s="46"/>
      <c r="J509" s="46"/>
      <c r="K509" s="46"/>
      <c r="L509" s="46"/>
      <c r="M509" s="46"/>
      <c r="N509" s="46"/>
      <c r="O509" s="2"/>
      <c r="P509" s="2"/>
      <c r="Q509" s="2"/>
      <c r="R509" s="2"/>
      <c r="S509" s="2"/>
      <c r="T509" s="2"/>
      <c r="U509" s="2"/>
      <c r="V509" s="2"/>
      <c r="W509" s="2"/>
      <c r="X509" s="2"/>
      <c r="Y509" s="2"/>
      <c r="Z509" s="1"/>
      <c r="AA509" s="1"/>
      <c r="AB509" s="1"/>
      <c r="AC509" s="1"/>
      <c r="AD509" s="1"/>
    </row>
    <row r="510" spans="1:30" ht="15.75" customHeight="1">
      <c r="A510" s="46"/>
      <c r="B510" s="46"/>
      <c r="C510" s="46"/>
      <c r="D510" s="46"/>
      <c r="E510" s="46"/>
      <c r="F510" s="46"/>
      <c r="G510" s="46"/>
      <c r="H510" s="46"/>
      <c r="I510" s="46"/>
      <c r="J510" s="46"/>
      <c r="K510" s="46"/>
      <c r="L510" s="46"/>
      <c r="M510" s="46"/>
      <c r="N510" s="46"/>
      <c r="O510" s="2"/>
      <c r="P510" s="2"/>
      <c r="Q510" s="2"/>
      <c r="R510" s="2"/>
      <c r="S510" s="2"/>
      <c r="T510" s="2"/>
      <c r="U510" s="2"/>
      <c r="V510" s="2"/>
      <c r="W510" s="2"/>
      <c r="X510" s="2"/>
      <c r="Y510" s="2"/>
      <c r="Z510" s="1"/>
      <c r="AA510" s="1"/>
      <c r="AB510" s="1"/>
      <c r="AC510" s="1"/>
      <c r="AD510" s="1"/>
    </row>
    <row r="511" spans="1:30" ht="15.75" customHeight="1">
      <c r="A511" s="46"/>
      <c r="B511" s="46"/>
      <c r="C511" s="46"/>
      <c r="D511" s="46"/>
      <c r="E511" s="46"/>
      <c r="F511" s="46"/>
      <c r="G511" s="46"/>
      <c r="H511" s="46"/>
      <c r="I511" s="46"/>
      <c r="J511" s="46"/>
      <c r="K511" s="46"/>
      <c r="L511" s="46"/>
      <c r="M511" s="46"/>
      <c r="N511" s="46"/>
      <c r="O511" s="2"/>
      <c r="P511" s="2"/>
      <c r="Q511" s="2"/>
      <c r="R511" s="2"/>
      <c r="S511" s="2"/>
      <c r="T511" s="2"/>
      <c r="U511" s="2"/>
      <c r="V511" s="2"/>
      <c r="W511" s="2"/>
      <c r="X511" s="2"/>
      <c r="Y511" s="2"/>
      <c r="Z511" s="1"/>
      <c r="AA511" s="1"/>
      <c r="AB511" s="1"/>
      <c r="AC511" s="1"/>
      <c r="AD511" s="1"/>
    </row>
    <row r="512" spans="1:30" ht="15.75" customHeight="1">
      <c r="A512" s="46"/>
      <c r="B512" s="46"/>
      <c r="C512" s="46"/>
      <c r="D512" s="46"/>
      <c r="E512" s="46"/>
      <c r="F512" s="46"/>
      <c r="G512" s="46"/>
      <c r="H512" s="46"/>
      <c r="I512" s="46"/>
      <c r="J512" s="46"/>
      <c r="K512" s="46"/>
      <c r="L512" s="46"/>
      <c r="M512" s="46"/>
      <c r="N512" s="46"/>
      <c r="O512" s="2"/>
      <c r="P512" s="2"/>
      <c r="Q512" s="2"/>
      <c r="R512" s="2"/>
      <c r="S512" s="2"/>
      <c r="T512" s="2"/>
      <c r="U512" s="2"/>
      <c r="V512" s="2"/>
      <c r="W512" s="2"/>
      <c r="X512" s="2"/>
      <c r="Y512" s="2"/>
      <c r="Z512" s="1"/>
      <c r="AA512" s="1"/>
      <c r="AB512" s="1"/>
      <c r="AC512" s="1"/>
      <c r="AD512" s="1"/>
    </row>
    <row r="513" spans="1:30" ht="15.75" customHeight="1">
      <c r="A513" s="46"/>
      <c r="B513" s="46"/>
      <c r="C513" s="46"/>
      <c r="D513" s="46"/>
      <c r="E513" s="46"/>
      <c r="F513" s="46"/>
      <c r="G513" s="46"/>
      <c r="H513" s="46"/>
      <c r="I513" s="46"/>
      <c r="J513" s="46"/>
      <c r="K513" s="46"/>
      <c r="L513" s="46"/>
      <c r="M513" s="46"/>
      <c r="N513" s="46"/>
      <c r="O513" s="2"/>
      <c r="P513" s="2"/>
      <c r="Q513" s="2"/>
      <c r="R513" s="2"/>
      <c r="S513" s="2"/>
      <c r="T513" s="2"/>
      <c r="U513" s="2"/>
      <c r="V513" s="2"/>
      <c r="W513" s="2"/>
      <c r="X513" s="2"/>
      <c r="Y513" s="2"/>
      <c r="Z513" s="1"/>
      <c r="AA513" s="1"/>
      <c r="AB513" s="1"/>
      <c r="AC513" s="1"/>
      <c r="AD513" s="1"/>
    </row>
    <row r="514" spans="1:30" ht="15.75" customHeight="1">
      <c r="A514" s="46"/>
      <c r="B514" s="46"/>
      <c r="C514" s="46"/>
      <c r="D514" s="46"/>
      <c r="E514" s="46"/>
      <c r="F514" s="46"/>
      <c r="G514" s="46"/>
      <c r="H514" s="46"/>
      <c r="I514" s="46"/>
      <c r="J514" s="46"/>
      <c r="K514" s="46"/>
      <c r="L514" s="46"/>
      <c r="M514" s="46"/>
      <c r="N514" s="46"/>
      <c r="O514" s="2"/>
      <c r="P514" s="2"/>
      <c r="Q514" s="2"/>
      <c r="R514" s="2"/>
      <c r="S514" s="2"/>
      <c r="T514" s="2"/>
      <c r="U514" s="2"/>
      <c r="V514" s="2"/>
      <c r="W514" s="2"/>
      <c r="X514" s="2"/>
      <c r="Y514" s="2"/>
      <c r="Z514" s="1"/>
      <c r="AA514" s="1"/>
      <c r="AB514" s="1"/>
      <c r="AC514" s="1"/>
      <c r="AD514" s="1"/>
    </row>
    <row r="515" spans="1:30" ht="15.75" customHeight="1">
      <c r="A515" s="46"/>
      <c r="B515" s="46"/>
      <c r="C515" s="46"/>
      <c r="D515" s="46"/>
      <c r="E515" s="46"/>
      <c r="F515" s="46"/>
      <c r="G515" s="46"/>
      <c r="H515" s="46"/>
      <c r="I515" s="46"/>
      <c r="J515" s="46"/>
      <c r="K515" s="46"/>
      <c r="L515" s="46"/>
      <c r="M515" s="46"/>
      <c r="N515" s="46"/>
      <c r="O515" s="2"/>
      <c r="P515" s="2"/>
      <c r="Q515" s="2"/>
      <c r="R515" s="2"/>
      <c r="S515" s="2"/>
      <c r="T515" s="2"/>
      <c r="U515" s="2"/>
      <c r="V515" s="2"/>
      <c r="W515" s="2"/>
      <c r="X515" s="2"/>
      <c r="Y515" s="2"/>
      <c r="Z515" s="1"/>
      <c r="AA515" s="1"/>
      <c r="AB515" s="1"/>
      <c r="AC515" s="1"/>
      <c r="AD515" s="1"/>
    </row>
    <row r="516" spans="1:30" ht="15.75" customHeight="1">
      <c r="A516" s="46"/>
      <c r="B516" s="46"/>
      <c r="C516" s="46"/>
      <c r="D516" s="46"/>
      <c r="E516" s="46"/>
      <c r="F516" s="46"/>
      <c r="G516" s="46"/>
      <c r="H516" s="46"/>
      <c r="I516" s="46"/>
      <c r="J516" s="46"/>
      <c r="K516" s="46"/>
      <c r="L516" s="46"/>
      <c r="M516" s="46"/>
      <c r="N516" s="46"/>
      <c r="O516" s="2"/>
      <c r="P516" s="2"/>
      <c r="Q516" s="2"/>
      <c r="R516" s="2"/>
      <c r="S516" s="2"/>
      <c r="T516" s="2"/>
      <c r="U516" s="2"/>
      <c r="V516" s="2"/>
      <c r="W516" s="2"/>
      <c r="X516" s="2"/>
      <c r="Y516" s="2"/>
      <c r="Z516" s="1"/>
      <c r="AA516" s="1"/>
      <c r="AB516" s="1"/>
      <c r="AC516" s="1"/>
      <c r="AD516" s="1"/>
    </row>
    <row r="517" spans="1:30" ht="15.75" customHeight="1">
      <c r="A517" s="46"/>
      <c r="B517" s="46"/>
      <c r="C517" s="46"/>
      <c r="D517" s="46"/>
      <c r="E517" s="46"/>
      <c r="F517" s="46"/>
      <c r="G517" s="46"/>
      <c r="H517" s="46"/>
      <c r="I517" s="46"/>
      <c r="J517" s="46"/>
      <c r="K517" s="46"/>
      <c r="L517" s="46"/>
      <c r="M517" s="46"/>
      <c r="N517" s="46"/>
      <c r="O517" s="2"/>
      <c r="P517" s="2"/>
      <c r="Q517" s="2"/>
      <c r="R517" s="2"/>
      <c r="S517" s="2"/>
      <c r="T517" s="2"/>
      <c r="U517" s="2"/>
      <c r="V517" s="2"/>
      <c r="W517" s="2"/>
      <c r="X517" s="2"/>
      <c r="Y517" s="2"/>
      <c r="Z517" s="1"/>
      <c r="AA517" s="1"/>
      <c r="AB517" s="1"/>
      <c r="AC517" s="1"/>
      <c r="AD517" s="1"/>
    </row>
    <row r="518" spans="1:30" ht="15.75" customHeight="1">
      <c r="A518" s="46"/>
      <c r="B518" s="46"/>
      <c r="C518" s="46"/>
      <c r="D518" s="46"/>
      <c r="E518" s="46"/>
      <c r="F518" s="46"/>
      <c r="G518" s="46"/>
      <c r="H518" s="46"/>
      <c r="I518" s="46"/>
      <c r="J518" s="46"/>
      <c r="K518" s="46"/>
      <c r="L518" s="46"/>
      <c r="M518" s="46"/>
      <c r="N518" s="46"/>
      <c r="O518" s="2"/>
      <c r="P518" s="2"/>
      <c r="Q518" s="2"/>
      <c r="R518" s="2"/>
      <c r="S518" s="2"/>
      <c r="T518" s="2"/>
      <c r="U518" s="2"/>
      <c r="V518" s="2"/>
      <c r="W518" s="2"/>
      <c r="X518" s="2"/>
      <c r="Y518" s="2"/>
      <c r="Z518" s="1"/>
      <c r="AA518" s="1"/>
      <c r="AB518" s="1"/>
      <c r="AC518" s="1"/>
      <c r="AD518" s="1"/>
    </row>
    <row r="519" spans="1:30" ht="15.75" customHeight="1">
      <c r="A519" s="46"/>
      <c r="B519" s="46"/>
      <c r="C519" s="46"/>
      <c r="D519" s="46"/>
      <c r="E519" s="46"/>
      <c r="F519" s="46"/>
      <c r="G519" s="46"/>
      <c r="H519" s="46"/>
      <c r="I519" s="46"/>
      <c r="J519" s="46"/>
      <c r="K519" s="46"/>
      <c r="L519" s="46"/>
      <c r="M519" s="46"/>
      <c r="N519" s="46"/>
      <c r="O519" s="2"/>
      <c r="P519" s="2"/>
      <c r="Q519" s="2"/>
      <c r="R519" s="2"/>
      <c r="S519" s="2"/>
      <c r="T519" s="2"/>
      <c r="U519" s="2"/>
      <c r="V519" s="2"/>
      <c r="W519" s="2"/>
      <c r="X519" s="2"/>
      <c r="Y519" s="2"/>
      <c r="Z519" s="1"/>
      <c r="AA519" s="1"/>
      <c r="AB519" s="1"/>
      <c r="AC519" s="1"/>
      <c r="AD519" s="1"/>
    </row>
    <row r="520" spans="1:30" ht="15.75" customHeight="1">
      <c r="A520" s="46"/>
      <c r="B520" s="46"/>
      <c r="C520" s="46"/>
      <c r="D520" s="46"/>
      <c r="E520" s="46"/>
      <c r="F520" s="46"/>
      <c r="G520" s="46"/>
      <c r="H520" s="46"/>
      <c r="I520" s="46"/>
      <c r="J520" s="46"/>
      <c r="K520" s="46"/>
      <c r="L520" s="46"/>
      <c r="M520" s="46"/>
      <c r="N520" s="46"/>
      <c r="O520" s="2"/>
      <c r="P520" s="2"/>
      <c r="Q520" s="2"/>
      <c r="R520" s="2"/>
      <c r="S520" s="2"/>
      <c r="T520" s="2"/>
      <c r="U520" s="2"/>
      <c r="V520" s="2"/>
      <c r="W520" s="2"/>
      <c r="X520" s="2"/>
      <c r="Y520" s="2"/>
      <c r="Z520" s="1"/>
      <c r="AA520" s="1"/>
      <c r="AB520" s="1"/>
      <c r="AC520" s="1"/>
      <c r="AD520" s="1"/>
    </row>
    <row r="521" spans="1:30" ht="15.75" customHeight="1">
      <c r="A521" s="46"/>
      <c r="B521" s="46"/>
      <c r="C521" s="46"/>
      <c r="D521" s="46"/>
      <c r="E521" s="46"/>
      <c r="F521" s="46"/>
      <c r="G521" s="46"/>
      <c r="H521" s="46"/>
      <c r="I521" s="46"/>
      <c r="J521" s="46"/>
      <c r="K521" s="46"/>
      <c r="L521" s="46"/>
      <c r="M521" s="46"/>
      <c r="N521" s="46"/>
      <c r="O521" s="2"/>
      <c r="P521" s="2"/>
      <c r="Q521" s="2"/>
      <c r="R521" s="2"/>
      <c r="S521" s="2"/>
      <c r="T521" s="2"/>
      <c r="U521" s="2"/>
      <c r="V521" s="2"/>
      <c r="W521" s="2"/>
      <c r="X521" s="2"/>
      <c r="Y521" s="2"/>
      <c r="Z521" s="1"/>
      <c r="AA521" s="1"/>
      <c r="AB521" s="1"/>
      <c r="AC521" s="1"/>
      <c r="AD521" s="1"/>
    </row>
    <row r="522" spans="1:30" ht="15.75" customHeight="1">
      <c r="A522" s="46"/>
      <c r="B522" s="46"/>
      <c r="C522" s="46"/>
      <c r="D522" s="46"/>
      <c r="E522" s="46"/>
      <c r="F522" s="46"/>
      <c r="G522" s="46"/>
      <c r="H522" s="46"/>
      <c r="I522" s="46"/>
      <c r="J522" s="46"/>
      <c r="K522" s="46"/>
      <c r="L522" s="46"/>
      <c r="M522" s="46"/>
      <c r="N522" s="46"/>
      <c r="O522" s="2"/>
      <c r="P522" s="2"/>
      <c r="Q522" s="2"/>
      <c r="R522" s="2"/>
      <c r="S522" s="2"/>
      <c r="T522" s="2"/>
      <c r="U522" s="2"/>
      <c r="V522" s="2"/>
      <c r="W522" s="2"/>
      <c r="X522" s="2"/>
      <c r="Y522" s="2"/>
      <c r="Z522" s="1"/>
      <c r="AA522" s="1"/>
      <c r="AB522" s="1"/>
      <c r="AC522" s="1"/>
      <c r="AD522" s="1"/>
    </row>
    <row r="523" spans="1:30" ht="15.75" customHeight="1">
      <c r="A523" s="46"/>
      <c r="B523" s="46"/>
      <c r="C523" s="46"/>
      <c r="D523" s="46"/>
      <c r="E523" s="46"/>
      <c r="F523" s="46"/>
      <c r="G523" s="46"/>
      <c r="H523" s="46"/>
      <c r="I523" s="46"/>
      <c r="J523" s="46"/>
      <c r="K523" s="46"/>
      <c r="L523" s="46"/>
      <c r="M523" s="46"/>
      <c r="N523" s="46"/>
      <c r="O523" s="2"/>
      <c r="P523" s="2"/>
      <c r="Q523" s="2"/>
      <c r="R523" s="2"/>
      <c r="S523" s="2"/>
      <c r="T523" s="2"/>
      <c r="U523" s="2"/>
      <c r="V523" s="2"/>
      <c r="W523" s="2"/>
      <c r="X523" s="2"/>
      <c r="Y523" s="2"/>
      <c r="Z523" s="1"/>
      <c r="AA523" s="1"/>
      <c r="AB523" s="1"/>
      <c r="AC523" s="1"/>
      <c r="AD523" s="1"/>
    </row>
    <row r="524" spans="1:30" ht="15.75" customHeight="1">
      <c r="A524" s="46"/>
      <c r="B524" s="46"/>
      <c r="C524" s="46"/>
      <c r="D524" s="46"/>
      <c r="E524" s="46"/>
      <c r="F524" s="46"/>
      <c r="G524" s="46"/>
      <c r="H524" s="46"/>
      <c r="I524" s="46"/>
      <c r="J524" s="46"/>
      <c r="K524" s="46"/>
      <c r="L524" s="46"/>
      <c r="M524" s="46"/>
      <c r="N524" s="46"/>
      <c r="O524" s="2"/>
      <c r="P524" s="2"/>
      <c r="Q524" s="2"/>
      <c r="R524" s="2"/>
      <c r="S524" s="2"/>
      <c r="T524" s="2"/>
      <c r="U524" s="2"/>
      <c r="V524" s="2"/>
      <c r="W524" s="2"/>
      <c r="X524" s="2"/>
      <c r="Y524" s="2"/>
      <c r="Z524" s="1"/>
      <c r="AA524" s="1"/>
      <c r="AB524" s="1"/>
      <c r="AC524" s="1"/>
      <c r="AD524" s="1"/>
    </row>
    <row r="525" spans="1:30" ht="15.75" customHeight="1">
      <c r="A525" s="46"/>
      <c r="B525" s="46"/>
      <c r="C525" s="46"/>
      <c r="D525" s="46"/>
      <c r="E525" s="46"/>
      <c r="F525" s="46"/>
      <c r="G525" s="46"/>
      <c r="H525" s="46"/>
      <c r="I525" s="46"/>
      <c r="J525" s="46"/>
      <c r="K525" s="46"/>
      <c r="L525" s="46"/>
      <c r="M525" s="46"/>
      <c r="N525" s="46"/>
      <c r="O525" s="2"/>
      <c r="P525" s="2"/>
      <c r="Q525" s="2"/>
      <c r="R525" s="2"/>
      <c r="S525" s="2"/>
      <c r="T525" s="2"/>
      <c r="U525" s="2"/>
      <c r="V525" s="2"/>
      <c r="W525" s="2"/>
      <c r="X525" s="2"/>
      <c r="Y525" s="2"/>
      <c r="Z525" s="1"/>
      <c r="AA525" s="1"/>
      <c r="AB525" s="1"/>
      <c r="AC525" s="1"/>
      <c r="AD525" s="1"/>
    </row>
    <row r="526" spans="1:30" ht="15.75" customHeight="1">
      <c r="A526" s="46"/>
      <c r="B526" s="46"/>
      <c r="C526" s="46"/>
      <c r="D526" s="46"/>
      <c r="E526" s="46"/>
      <c r="F526" s="46"/>
      <c r="G526" s="46"/>
      <c r="H526" s="46"/>
      <c r="I526" s="46"/>
      <c r="J526" s="46"/>
      <c r="K526" s="46"/>
      <c r="L526" s="46"/>
      <c r="M526" s="46"/>
      <c r="N526" s="46"/>
      <c r="O526" s="2"/>
      <c r="P526" s="2"/>
      <c r="Q526" s="2"/>
      <c r="R526" s="2"/>
      <c r="S526" s="2"/>
      <c r="T526" s="2"/>
      <c r="U526" s="2"/>
      <c r="V526" s="2"/>
      <c r="W526" s="2"/>
      <c r="X526" s="2"/>
      <c r="Y526" s="2"/>
      <c r="Z526" s="1"/>
      <c r="AA526" s="1"/>
      <c r="AB526" s="1"/>
      <c r="AC526" s="1"/>
      <c r="AD526" s="1"/>
    </row>
    <row r="527" spans="1:30" ht="15.75" customHeight="1">
      <c r="A527" s="46"/>
      <c r="B527" s="46"/>
      <c r="C527" s="46"/>
      <c r="D527" s="46"/>
      <c r="E527" s="46"/>
      <c r="F527" s="46"/>
      <c r="G527" s="46"/>
      <c r="H527" s="46"/>
      <c r="I527" s="46"/>
      <c r="J527" s="46"/>
      <c r="K527" s="46"/>
      <c r="L527" s="46"/>
      <c r="M527" s="46"/>
      <c r="N527" s="46"/>
      <c r="O527" s="2"/>
      <c r="P527" s="2"/>
      <c r="Q527" s="2"/>
      <c r="R527" s="2"/>
      <c r="S527" s="2"/>
      <c r="T527" s="2"/>
      <c r="U527" s="2"/>
      <c r="V527" s="2"/>
      <c r="W527" s="2"/>
      <c r="X527" s="2"/>
      <c r="Y527" s="2"/>
      <c r="Z527" s="1"/>
      <c r="AA527" s="1"/>
      <c r="AB527" s="1"/>
      <c r="AC527" s="1"/>
      <c r="AD527" s="1"/>
    </row>
    <row r="528" spans="1:30" ht="15.75" customHeight="1">
      <c r="A528" s="46"/>
      <c r="B528" s="46"/>
      <c r="C528" s="46"/>
      <c r="D528" s="46"/>
      <c r="E528" s="46"/>
      <c r="F528" s="46"/>
      <c r="G528" s="46"/>
      <c r="H528" s="46"/>
      <c r="I528" s="46"/>
      <c r="J528" s="46"/>
      <c r="K528" s="46"/>
      <c r="L528" s="46"/>
      <c r="M528" s="46"/>
      <c r="N528" s="46"/>
      <c r="O528" s="2"/>
      <c r="P528" s="2"/>
      <c r="Q528" s="2"/>
      <c r="R528" s="2"/>
      <c r="S528" s="2"/>
      <c r="T528" s="2"/>
      <c r="U528" s="2"/>
      <c r="V528" s="2"/>
      <c r="W528" s="2"/>
      <c r="X528" s="2"/>
      <c r="Y528" s="2"/>
      <c r="Z528" s="1"/>
      <c r="AA528" s="1"/>
      <c r="AB528" s="1"/>
      <c r="AC528" s="1"/>
      <c r="AD528" s="1"/>
    </row>
    <row r="529" spans="1:30" ht="15.75" customHeight="1">
      <c r="A529" s="46"/>
      <c r="B529" s="46"/>
      <c r="C529" s="46"/>
      <c r="D529" s="46"/>
      <c r="E529" s="46"/>
      <c r="F529" s="46"/>
      <c r="G529" s="46"/>
      <c r="H529" s="46"/>
      <c r="I529" s="46"/>
      <c r="J529" s="46"/>
      <c r="K529" s="46"/>
      <c r="L529" s="46"/>
      <c r="M529" s="46"/>
      <c r="N529" s="46"/>
      <c r="O529" s="2"/>
      <c r="P529" s="2"/>
      <c r="Q529" s="2"/>
      <c r="R529" s="2"/>
      <c r="S529" s="2"/>
      <c r="T529" s="2"/>
      <c r="U529" s="2"/>
      <c r="V529" s="2"/>
      <c r="W529" s="2"/>
      <c r="X529" s="2"/>
      <c r="Y529" s="2"/>
      <c r="Z529" s="1"/>
      <c r="AA529" s="1"/>
      <c r="AB529" s="1"/>
      <c r="AC529" s="1"/>
      <c r="AD529" s="1"/>
    </row>
    <row r="530" spans="1:30" ht="15.75" customHeight="1">
      <c r="A530" s="46"/>
      <c r="B530" s="46"/>
      <c r="C530" s="46"/>
      <c r="D530" s="46"/>
      <c r="E530" s="46"/>
      <c r="F530" s="46"/>
      <c r="G530" s="46"/>
      <c r="H530" s="46"/>
      <c r="I530" s="46"/>
      <c r="J530" s="46"/>
      <c r="K530" s="46"/>
      <c r="L530" s="46"/>
      <c r="M530" s="46"/>
      <c r="N530" s="46"/>
      <c r="O530" s="2"/>
      <c r="P530" s="2"/>
      <c r="Q530" s="2"/>
      <c r="R530" s="2"/>
      <c r="S530" s="2"/>
      <c r="T530" s="2"/>
      <c r="U530" s="2"/>
      <c r="V530" s="2"/>
      <c r="W530" s="2"/>
      <c r="X530" s="2"/>
      <c r="Y530" s="2"/>
      <c r="Z530" s="1"/>
      <c r="AA530" s="1"/>
      <c r="AB530" s="1"/>
      <c r="AC530" s="1"/>
      <c r="AD530" s="1"/>
    </row>
    <row r="531" spans="1:30" ht="15.75" customHeight="1">
      <c r="A531" s="46"/>
      <c r="B531" s="46"/>
      <c r="C531" s="46"/>
      <c r="D531" s="46"/>
      <c r="E531" s="46"/>
      <c r="F531" s="46"/>
      <c r="G531" s="46"/>
      <c r="H531" s="46"/>
      <c r="I531" s="46"/>
      <c r="J531" s="46"/>
      <c r="K531" s="46"/>
      <c r="L531" s="46"/>
      <c r="M531" s="46"/>
      <c r="N531" s="46"/>
      <c r="O531" s="2"/>
      <c r="P531" s="2"/>
      <c r="Q531" s="2"/>
      <c r="R531" s="2"/>
      <c r="S531" s="2"/>
      <c r="T531" s="2"/>
      <c r="U531" s="2"/>
      <c r="V531" s="2"/>
      <c r="W531" s="2"/>
      <c r="X531" s="2"/>
      <c r="Y531" s="2"/>
      <c r="Z531" s="1"/>
      <c r="AA531" s="1"/>
      <c r="AB531" s="1"/>
      <c r="AC531" s="1"/>
      <c r="AD531" s="1"/>
    </row>
    <row r="532" spans="1:30" ht="15.75" customHeight="1">
      <c r="A532" s="46"/>
      <c r="B532" s="46"/>
      <c r="C532" s="46"/>
      <c r="D532" s="46"/>
      <c r="E532" s="46"/>
      <c r="F532" s="46"/>
      <c r="G532" s="46"/>
      <c r="H532" s="46"/>
      <c r="I532" s="46"/>
      <c r="J532" s="46"/>
      <c r="K532" s="46"/>
      <c r="L532" s="46"/>
      <c r="M532" s="46"/>
      <c r="N532" s="46"/>
      <c r="O532" s="2"/>
      <c r="P532" s="2"/>
      <c r="Q532" s="2"/>
      <c r="R532" s="2"/>
      <c r="S532" s="2"/>
      <c r="T532" s="2"/>
      <c r="U532" s="2"/>
      <c r="V532" s="2"/>
      <c r="W532" s="2"/>
      <c r="X532" s="2"/>
      <c r="Y532" s="2"/>
      <c r="Z532" s="1"/>
      <c r="AA532" s="1"/>
      <c r="AB532" s="1"/>
      <c r="AC532" s="1"/>
      <c r="AD532" s="1"/>
    </row>
    <row r="533" spans="1:30" ht="15.75" customHeight="1">
      <c r="A533" s="46"/>
      <c r="B533" s="46"/>
      <c r="C533" s="46"/>
      <c r="D533" s="46"/>
      <c r="E533" s="46"/>
      <c r="F533" s="46"/>
      <c r="G533" s="46"/>
      <c r="H533" s="46"/>
      <c r="I533" s="46"/>
      <c r="J533" s="46"/>
      <c r="K533" s="46"/>
      <c r="L533" s="46"/>
      <c r="M533" s="46"/>
      <c r="N533" s="46"/>
      <c r="O533" s="2"/>
      <c r="P533" s="2"/>
      <c r="Q533" s="2"/>
      <c r="R533" s="2"/>
      <c r="S533" s="2"/>
      <c r="T533" s="2"/>
      <c r="U533" s="2"/>
      <c r="V533" s="2"/>
      <c r="W533" s="2"/>
      <c r="X533" s="2"/>
      <c r="Y533" s="2"/>
      <c r="Z533" s="1"/>
      <c r="AA533" s="1"/>
      <c r="AB533" s="1"/>
      <c r="AC533" s="1"/>
      <c r="AD533" s="1"/>
    </row>
    <row r="534" spans="1:30" ht="15.75" customHeight="1">
      <c r="A534" s="46"/>
      <c r="B534" s="46"/>
      <c r="C534" s="46"/>
      <c r="D534" s="46"/>
      <c r="E534" s="46"/>
      <c r="F534" s="46"/>
      <c r="G534" s="46"/>
      <c r="H534" s="46"/>
      <c r="I534" s="46"/>
      <c r="J534" s="46"/>
      <c r="K534" s="46"/>
      <c r="L534" s="46"/>
      <c r="M534" s="46"/>
      <c r="N534" s="46"/>
      <c r="O534" s="2"/>
      <c r="P534" s="2"/>
      <c r="Q534" s="2"/>
      <c r="R534" s="2"/>
      <c r="S534" s="2"/>
      <c r="T534" s="2"/>
      <c r="U534" s="2"/>
      <c r="V534" s="2"/>
      <c r="W534" s="2"/>
      <c r="X534" s="2"/>
      <c r="Y534" s="2"/>
      <c r="Z534" s="1"/>
      <c r="AA534" s="1"/>
      <c r="AB534" s="1"/>
      <c r="AC534" s="1"/>
      <c r="AD534" s="1"/>
    </row>
    <row r="535" spans="1:30" ht="15.75" customHeight="1">
      <c r="A535" s="46"/>
      <c r="B535" s="46"/>
      <c r="C535" s="46"/>
      <c r="D535" s="46"/>
      <c r="E535" s="46"/>
      <c r="F535" s="46"/>
      <c r="G535" s="46"/>
      <c r="H535" s="46"/>
      <c r="I535" s="46"/>
      <c r="J535" s="46"/>
      <c r="K535" s="46"/>
      <c r="L535" s="46"/>
      <c r="M535" s="46"/>
      <c r="N535" s="46"/>
      <c r="O535" s="2"/>
      <c r="P535" s="2"/>
      <c r="Q535" s="2"/>
      <c r="R535" s="2"/>
      <c r="S535" s="2"/>
      <c r="T535" s="2"/>
      <c r="U535" s="2"/>
      <c r="V535" s="2"/>
      <c r="W535" s="2"/>
      <c r="X535" s="2"/>
      <c r="Y535" s="2"/>
      <c r="Z535" s="1"/>
      <c r="AA535" s="1"/>
      <c r="AB535" s="1"/>
      <c r="AC535" s="1"/>
      <c r="AD535" s="1"/>
    </row>
    <row r="536" spans="1:30" ht="15.75" customHeight="1">
      <c r="A536" s="46"/>
      <c r="B536" s="46"/>
      <c r="C536" s="46"/>
      <c r="D536" s="46"/>
      <c r="E536" s="46"/>
      <c r="F536" s="46"/>
      <c r="G536" s="46"/>
      <c r="H536" s="46"/>
      <c r="I536" s="46"/>
      <c r="J536" s="46"/>
      <c r="K536" s="46"/>
      <c r="L536" s="46"/>
      <c r="M536" s="46"/>
      <c r="N536" s="46"/>
      <c r="O536" s="2"/>
      <c r="P536" s="2"/>
      <c r="Q536" s="2"/>
      <c r="R536" s="2"/>
      <c r="S536" s="2"/>
      <c r="T536" s="2"/>
      <c r="U536" s="2"/>
      <c r="V536" s="2"/>
      <c r="W536" s="2"/>
      <c r="X536" s="2"/>
      <c r="Y536" s="2"/>
      <c r="Z536" s="1"/>
      <c r="AA536" s="1"/>
      <c r="AB536" s="1"/>
      <c r="AC536" s="1"/>
      <c r="AD536" s="1"/>
    </row>
    <row r="537" spans="1:30" ht="15.75" customHeight="1">
      <c r="A537" s="46"/>
      <c r="B537" s="46"/>
      <c r="C537" s="46"/>
      <c r="D537" s="46"/>
      <c r="E537" s="46"/>
      <c r="F537" s="46"/>
      <c r="G537" s="46"/>
      <c r="H537" s="46"/>
      <c r="I537" s="46"/>
      <c r="J537" s="46"/>
      <c r="K537" s="46"/>
      <c r="L537" s="46"/>
      <c r="M537" s="46"/>
      <c r="N537" s="46"/>
      <c r="O537" s="2"/>
      <c r="P537" s="2"/>
      <c r="Q537" s="2"/>
      <c r="R537" s="2"/>
      <c r="S537" s="2"/>
      <c r="T537" s="2"/>
      <c r="U537" s="2"/>
      <c r="V537" s="2"/>
      <c r="W537" s="2"/>
      <c r="X537" s="2"/>
      <c r="Y537" s="2"/>
      <c r="Z537" s="1"/>
      <c r="AA537" s="1"/>
      <c r="AB537" s="1"/>
      <c r="AC537" s="1"/>
      <c r="AD537" s="1"/>
    </row>
    <row r="538" spans="1:30" ht="15.75" customHeight="1">
      <c r="A538" s="46"/>
      <c r="B538" s="46"/>
      <c r="C538" s="46"/>
      <c r="D538" s="46"/>
      <c r="E538" s="46"/>
      <c r="F538" s="46"/>
      <c r="G538" s="46"/>
      <c r="H538" s="46"/>
      <c r="I538" s="46"/>
      <c r="J538" s="46"/>
      <c r="K538" s="46"/>
      <c r="L538" s="46"/>
      <c r="M538" s="46"/>
      <c r="N538" s="46"/>
      <c r="O538" s="2"/>
      <c r="P538" s="2"/>
      <c r="Q538" s="2"/>
      <c r="R538" s="2"/>
      <c r="S538" s="2"/>
      <c r="T538" s="2"/>
      <c r="U538" s="2"/>
      <c r="V538" s="2"/>
      <c r="W538" s="2"/>
      <c r="X538" s="2"/>
      <c r="Y538" s="2"/>
      <c r="Z538" s="1"/>
      <c r="AA538" s="1"/>
      <c r="AB538" s="1"/>
      <c r="AC538" s="1"/>
      <c r="AD538" s="1"/>
    </row>
    <row r="539" spans="1:30" ht="15.75" customHeight="1">
      <c r="A539" s="46"/>
      <c r="B539" s="46"/>
      <c r="C539" s="46"/>
      <c r="D539" s="46"/>
      <c r="E539" s="46"/>
      <c r="F539" s="46"/>
      <c r="G539" s="46"/>
      <c r="H539" s="46"/>
      <c r="I539" s="46"/>
      <c r="J539" s="46"/>
      <c r="K539" s="46"/>
      <c r="L539" s="46"/>
      <c r="M539" s="46"/>
      <c r="N539" s="46"/>
      <c r="O539" s="2"/>
      <c r="P539" s="2"/>
      <c r="Q539" s="2"/>
      <c r="R539" s="2"/>
      <c r="S539" s="2"/>
      <c r="T539" s="2"/>
      <c r="U539" s="2"/>
      <c r="V539" s="2"/>
      <c r="W539" s="2"/>
      <c r="X539" s="2"/>
      <c r="Y539" s="2"/>
      <c r="Z539" s="1"/>
      <c r="AA539" s="1"/>
      <c r="AB539" s="1"/>
      <c r="AC539" s="1"/>
      <c r="AD539" s="1"/>
    </row>
    <row r="540" spans="1:30" ht="15.75" customHeight="1">
      <c r="A540" s="46"/>
      <c r="B540" s="46"/>
      <c r="C540" s="46"/>
      <c r="D540" s="46"/>
      <c r="E540" s="46"/>
      <c r="F540" s="46"/>
      <c r="G540" s="46"/>
      <c r="H540" s="46"/>
      <c r="I540" s="46"/>
      <c r="J540" s="46"/>
      <c r="K540" s="46"/>
      <c r="L540" s="46"/>
      <c r="M540" s="46"/>
      <c r="N540" s="46"/>
      <c r="O540" s="2"/>
      <c r="P540" s="2"/>
      <c r="Q540" s="2"/>
      <c r="R540" s="2"/>
      <c r="S540" s="2"/>
      <c r="T540" s="2"/>
      <c r="U540" s="2"/>
      <c r="V540" s="2"/>
      <c r="W540" s="2"/>
      <c r="X540" s="2"/>
      <c r="Y540" s="2"/>
      <c r="Z540" s="1"/>
      <c r="AA540" s="1"/>
      <c r="AB540" s="1"/>
      <c r="AC540" s="1"/>
      <c r="AD540" s="1"/>
    </row>
    <row r="541" spans="1:30" ht="15.75" customHeight="1">
      <c r="A541" s="46"/>
      <c r="B541" s="46"/>
      <c r="C541" s="46"/>
      <c r="D541" s="46"/>
      <c r="E541" s="46"/>
      <c r="F541" s="46"/>
      <c r="G541" s="46"/>
      <c r="H541" s="46"/>
      <c r="I541" s="46"/>
      <c r="J541" s="46"/>
      <c r="K541" s="46"/>
      <c r="L541" s="46"/>
      <c r="M541" s="46"/>
      <c r="N541" s="46"/>
      <c r="O541" s="2"/>
      <c r="P541" s="2"/>
      <c r="Q541" s="2"/>
      <c r="R541" s="2"/>
      <c r="S541" s="2"/>
      <c r="T541" s="2"/>
      <c r="U541" s="2"/>
      <c r="V541" s="2"/>
      <c r="W541" s="2"/>
      <c r="X541" s="2"/>
      <c r="Y541" s="2"/>
      <c r="Z541" s="1"/>
      <c r="AA541" s="1"/>
      <c r="AB541" s="1"/>
      <c r="AC541" s="1"/>
      <c r="AD541" s="1"/>
    </row>
    <row r="542" spans="1:30" ht="15.75" customHeight="1">
      <c r="A542" s="46"/>
      <c r="B542" s="46"/>
      <c r="C542" s="46"/>
      <c r="D542" s="46"/>
      <c r="E542" s="46"/>
      <c r="F542" s="46"/>
      <c r="G542" s="46"/>
      <c r="H542" s="46"/>
      <c r="I542" s="46"/>
      <c r="J542" s="46"/>
      <c r="K542" s="46"/>
      <c r="L542" s="46"/>
      <c r="M542" s="46"/>
      <c r="N542" s="46"/>
      <c r="O542" s="2"/>
      <c r="P542" s="2"/>
      <c r="Q542" s="2"/>
      <c r="R542" s="2"/>
      <c r="S542" s="2"/>
      <c r="T542" s="2"/>
      <c r="U542" s="2"/>
      <c r="V542" s="2"/>
      <c r="W542" s="2"/>
      <c r="X542" s="2"/>
      <c r="Y542" s="2"/>
      <c r="Z542" s="1"/>
      <c r="AA542" s="1"/>
      <c r="AB542" s="1"/>
      <c r="AC542" s="1"/>
      <c r="AD542" s="1"/>
    </row>
    <row r="543" spans="1:30" ht="15.75" customHeight="1">
      <c r="A543" s="46"/>
      <c r="B543" s="46"/>
      <c r="C543" s="46"/>
      <c r="D543" s="46"/>
      <c r="E543" s="46"/>
      <c r="F543" s="46"/>
      <c r="G543" s="46"/>
      <c r="H543" s="46"/>
      <c r="I543" s="46"/>
      <c r="J543" s="46"/>
      <c r="K543" s="46"/>
      <c r="L543" s="46"/>
      <c r="M543" s="46"/>
      <c r="N543" s="46"/>
      <c r="O543" s="2"/>
      <c r="P543" s="2"/>
      <c r="Q543" s="2"/>
      <c r="R543" s="2"/>
      <c r="S543" s="2"/>
      <c r="T543" s="2"/>
      <c r="U543" s="2"/>
      <c r="V543" s="2"/>
      <c r="W543" s="2"/>
      <c r="X543" s="2"/>
      <c r="Y543" s="2"/>
      <c r="Z543" s="1"/>
      <c r="AA543" s="1"/>
      <c r="AB543" s="1"/>
      <c r="AC543" s="1"/>
      <c r="AD543" s="1"/>
    </row>
    <row r="544" spans="1:30" ht="15.75" customHeight="1">
      <c r="A544" s="46"/>
      <c r="B544" s="46"/>
      <c r="C544" s="46"/>
      <c r="D544" s="46"/>
      <c r="E544" s="46"/>
      <c r="F544" s="46"/>
      <c r="G544" s="46"/>
      <c r="H544" s="46"/>
      <c r="I544" s="46"/>
      <c r="J544" s="46"/>
      <c r="K544" s="46"/>
      <c r="L544" s="46"/>
      <c r="M544" s="46"/>
      <c r="N544" s="46"/>
      <c r="O544" s="2"/>
      <c r="P544" s="2"/>
      <c r="Q544" s="2"/>
      <c r="R544" s="2"/>
      <c r="S544" s="2"/>
      <c r="T544" s="2"/>
      <c r="U544" s="2"/>
      <c r="V544" s="2"/>
      <c r="W544" s="2"/>
      <c r="X544" s="2"/>
      <c r="Y544" s="2"/>
      <c r="Z544" s="1"/>
      <c r="AA544" s="1"/>
      <c r="AB544" s="1"/>
      <c r="AC544" s="1"/>
      <c r="AD544" s="1"/>
    </row>
    <row r="545" spans="1:30" ht="15.75" customHeight="1">
      <c r="A545" s="46"/>
      <c r="B545" s="46"/>
      <c r="C545" s="46"/>
      <c r="D545" s="46"/>
      <c r="E545" s="46"/>
      <c r="F545" s="46"/>
      <c r="G545" s="46"/>
      <c r="H545" s="46"/>
      <c r="I545" s="46"/>
      <c r="J545" s="46"/>
      <c r="K545" s="46"/>
      <c r="L545" s="46"/>
      <c r="M545" s="46"/>
      <c r="N545" s="46"/>
      <c r="O545" s="2"/>
      <c r="P545" s="2"/>
      <c r="Q545" s="2"/>
      <c r="R545" s="2"/>
      <c r="S545" s="2"/>
      <c r="T545" s="2"/>
      <c r="U545" s="2"/>
      <c r="V545" s="2"/>
      <c r="W545" s="2"/>
      <c r="X545" s="2"/>
      <c r="Y545" s="2"/>
      <c r="Z545" s="1"/>
      <c r="AA545" s="1"/>
      <c r="AB545" s="1"/>
      <c r="AC545" s="1"/>
      <c r="AD545" s="1"/>
    </row>
    <row r="546" spans="1:30" ht="15.75" customHeight="1">
      <c r="A546" s="46"/>
      <c r="B546" s="46"/>
      <c r="C546" s="46"/>
      <c r="D546" s="46"/>
      <c r="E546" s="46"/>
      <c r="F546" s="46"/>
      <c r="G546" s="46"/>
      <c r="H546" s="46"/>
      <c r="I546" s="46"/>
      <c r="J546" s="46"/>
      <c r="K546" s="46"/>
      <c r="L546" s="46"/>
      <c r="M546" s="46"/>
      <c r="N546" s="46"/>
      <c r="O546" s="2"/>
      <c r="P546" s="2"/>
      <c r="Q546" s="2"/>
      <c r="R546" s="2"/>
      <c r="S546" s="2"/>
      <c r="T546" s="2"/>
      <c r="U546" s="2"/>
      <c r="V546" s="2"/>
      <c r="W546" s="2"/>
      <c r="X546" s="2"/>
      <c r="Y546" s="2"/>
      <c r="Z546" s="1"/>
      <c r="AA546" s="1"/>
      <c r="AB546" s="1"/>
      <c r="AC546" s="1"/>
      <c r="AD546" s="1"/>
    </row>
    <row r="547" spans="1:30" ht="15.75" customHeight="1">
      <c r="A547" s="46"/>
      <c r="B547" s="46"/>
      <c r="C547" s="46"/>
      <c r="D547" s="46"/>
      <c r="E547" s="46"/>
      <c r="F547" s="46"/>
      <c r="G547" s="46"/>
      <c r="H547" s="46"/>
      <c r="I547" s="46"/>
      <c r="J547" s="46"/>
      <c r="K547" s="46"/>
      <c r="L547" s="46"/>
      <c r="M547" s="46"/>
      <c r="N547" s="46"/>
      <c r="O547" s="2"/>
      <c r="P547" s="2"/>
      <c r="Q547" s="2"/>
      <c r="R547" s="2"/>
      <c r="S547" s="2"/>
      <c r="T547" s="2"/>
      <c r="U547" s="2"/>
      <c r="V547" s="2"/>
      <c r="W547" s="2"/>
      <c r="X547" s="2"/>
      <c r="Y547" s="2"/>
      <c r="Z547" s="1"/>
      <c r="AA547" s="1"/>
      <c r="AB547" s="1"/>
      <c r="AC547" s="1"/>
      <c r="AD547" s="1"/>
    </row>
    <row r="548" spans="1:30" ht="15.75" customHeight="1">
      <c r="A548" s="46"/>
      <c r="B548" s="46"/>
      <c r="C548" s="46"/>
      <c r="D548" s="46"/>
      <c r="E548" s="46"/>
      <c r="F548" s="46"/>
      <c r="G548" s="46"/>
      <c r="H548" s="46"/>
      <c r="I548" s="46"/>
      <c r="J548" s="46"/>
      <c r="K548" s="46"/>
      <c r="L548" s="46"/>
      <c r="M548" s="46"/>
      <c r="N548" s="46"/>
      <c r="O548" s="2"/>
      <c r="P548" s="2"/>
      <c r="Q548" s="2"/>
      <c r="R548" s="2"/>
      <c r="S548" s="2"/>
      <c r="T548" s="2"/>
      <c r="U548" s="2"/>
      <c r="V548" s="2"/>
      <c r="W548" s="2"/>
      <c r="X548" s="2"/>
      <c r="Y548" s="2"/>
      <c r="Z548" s="1"/>
      <c r="AA548" s="1"/>
      <c r="AB548" s="1"/>
      <c r="AC548" s="1"/>
      <c r="AD548" s="1"/>
    </row>
    <row r="549" spans="1:30" ht="15.75" customHeight="1">
      <c r="A549" s="46"/>
      <c r="B549" s="46"/>
      <c r="C549" s="46"/>
      <c r="D549" s="46"/>
      <c r="E549" s="46"/>
      <c r="F549" s="46"/>
      <c r="G549" s="46"/>
      <c r="H549" s="46"/>
      <c r="I549" s="46"/>
      <c r="J549" s="46"/>
      <c r="K549" s="46"/>
      <c r="L549" s="46"/>
      <c r="M549" s="46"/>
      <c r="N549" s="46"/>
      <c r="O549" s="2"/>
      <c r="P549" s="2"/>
      <c r="Q549" s="2"/>
      <c r="R549" s="2"/>
      <c r="S549" s="2"/>
      <c r="T549" s="2"/>
      <c r="U549" s="2"/>
      <c r="V549" s="2"/>
      <c r="W549" s="2"/>
      <c r="X549" s="2"/>
      <c r="Y549" s="2"/>
      <c r="Z549" s="1"/>
      <c r="AA549" s="1"/>
      <c r="AB549" s="1"/>
      <c r="AC549" s="1"/>
      <c r="AD549" s="1"/>
    </row>
    <row r="550" spans="1:30" ht="15.75" customHeight="1">
      <c r="A550" s="46"/>
      <c r="B550" s="46"/>
      <c r="C550" s="46"/>
      <c r="D550" s="46"/>
      <c r="E550" s="46"/>
      <c r="F550" s="46"/>
      <c r="G550" s="46"/>
      <c r="H550" s="46"/>
      <c r="I550" s="46"/>
      <c r="J550" s="46"/>
      <c r="K550" s="46"/>
      <c r="L550" s="46"/>
      <c r="M550" s="46"/>
      <c r="N550" s="46"/>
      <c r="O550" s="2"/>
      <c r="P550" s="2"/>
      <c r="Q550" s="2"/>
      <c r="R550" s="2"/>
      <c r="S550" s="2"/>
      <c r="T550" s="2"/>
      <c r="U550" s="2"/>
      <c r="V550" s="2"/>
      <c r="W550" s="2"/>
      <c r="X550" s="2"/>
      <c r="Y550" s="2"/>
      <c r="Z550" s="1"/>
      <c r="AA550" s="1"/>
      <c r="AB550" s="1"/>
      <c r="AC550" s="1"/>
      <c r="AD550" s="1"/>
    </row>
    <row r="551" spans="1:30" ht="15.75" customHeight="1">
      <c r="A551" s="46"/>
      <c r="B551" s="46"/>
      <c r="C551" s="46"/>
      <c r="D551" s="46"/>
      <c r="E551" s="46"/>
      <c r="F551" s="46"/>
      <c r="G551" s="46"/>
      <c r="H551" s="46"/>
      <c r="I551" s="46"/>
      <c r="J551" s="46"/>
      <c r="K551" s="46"/>
      <c r="L551" s="46"/>
      <c r="M551" s="46"/>
      <c r="N551" s="46"/>
      <c r="O551" s="2"/>
      <c r="P551" s="2"/>
      <c r="Q551" s="2"/>
      <c r="R551" s="2"/>
      <c r="S551" s="2"/>
      <c r="T551" s="2"/>
      <c r="U551" s="2"/>
      <c r="V551" s="2"/>
      <c r="W551" s="2"/>
      <c r="X551" s="2"/>
      <c r="Y551" s="2"/>
      <c r="Z551" s="1"/>
      <c r="AA551" s="1"/>
      <c r="AB551" s="1"/>
      <c r="AC551" s="1"/>
      <c r="AD551" s="1"/>
    </row>
    <row r="552" spans="1:30" ht="15.75" customHeight="1">
      <c r="A552" s="46"/>
      <c r="B552" s="46"/>
      <c r="C552" s="46"/>
      <c r="D552" s="46"/>
      <c r="E552" s="46"/>
      <c r="F552" s="46"/>
      <c r="G552" s="46"/>
      <c r="H552" s="46"/>
      <c r="I552" s="46"/>
      <c r="J552" s="46"/>
      <c r="K552" s="46"/>
      <c r="L552" s="46"/>
      <c r="M552" s="46"/>
      <c r="N552" s="46"/>
      <c r="O552" s="2"/>
      <c r="P552" s="2"/>
      <c r="Q552" s="2"/>
      <c r="R552" s="2"/>
      <c r="S552" s="2"/>
      <c r="T552" s="2"/>
      <c r="U552" s="2"/>
      <c r="V552" s="2"/>
      <c r="W552" s="2"/>
      <c r="X552" s="2"/>
      <c r="Y552" s="2"/>
      <c r="Z552" s="1"/>
      <c r="AA552" s="1"/>
      <c r="AB552" s="1"/>
      <c r="AC552" s="1"/>
      <c r="AD552" s="1"/>
    </row>
    <row r="553" spans="1:30" ht="15.75" customHeight="1">
      <c r="A553" s="46"/>
      <c r="B553" s="46"/>
      <c r="C553" s="46"/>
      <c r="D553" s="46"/>
      <c r="E553" s="46"/>
      <c r="F553" s="46"/>
      <c r="G553" s="46"/>
      <c r="H553" s="46"/>
      <c r="I553" s="46"/>
      <c r="J553" s="46"/>
      <c r="K553" s="46"/>
      <c r="L553" s="46"/>
      <c r="M553" s="46"/>
      <c r="N553" s="46"/>
      <c r="O553" s="2"/>
      <c r="P553" s="2"/>
      <c r="Q553" s="2"/>
      <c r="R553" s="2"/>
      <c r="S553" s="2"/>
      <c r="T553" s="2"/>
      <c r="U553" s="2"/>
      <c r="V553" s="2"/>
      <c r="W553" s="2"/>
      <c r="X553" s="2"/>
      <c r="Y553" s="2"/>
      <c r="Z553" s="1"/>
      <c r="AA553" s="1"/>
      <c r="AB553" s="1"/>
      <c r="AC553" s="1"/>
      <c r="AD553" s="1"/>
    </row>
    <row r="554" spans="1:30" ht="15.75" customHeight="1">
      <c r="A554" s="46"/>
      <c r="B554" s="46"/>
      <c r="C554" s="46"/>
      <c r="D554" s="46"/>
      <c r="E554" s="46"/>
      <c r="F554" s="46"/>
      <c r="G554" s="46"/>
      <c r="H554" s="46"/>
      <c r="I554" s="46"/>
      <c r="J554" s="46"/>
      <c r="K554" s="46"/>
      <c r="L554" s="46"/>
      <c r="M554" s="46"/>
      <c r="N554" s="46"/>
      <c r="O554" s="2"/>
      <c r="P554" s="2"/>
      <c r="Q554" s="2"/>
      <c r="R554" s="2"/>
      <c r="S554" s="2"/>
      <c r="T554" s="2"/>
      <c r="U554" s="2"/>
      <c r="V554" s="2"/>
      <c r="W554" s="2"/>
      <c r="X554" s="2"/>
      <c r="Y554" s="2"/>
      <c r="Z554" s="1"/>
      <c r="AA554" s="1"/>
      <c r="AB554" s="1"/>
      <c r="AC554" s="1"/>
      <c r="AD554" s="1"/>
    </row>
    <row r="555" spans="1:30" ht="15.75" customHeight="1">
      <c r="A555" s="46"/>
      <c r="B555" s="46"/>
      <c r="C555" s="46"/>
      <c r="D555" s="46"/>
      <c r="E555" s="46"/>
      <c r="F555" s="46"/>
      <c r="G555" s="46"/>
      <c r="H555" s="46"/>
      <c r="I555" s="46"/>
      <c r="J555" s="46"/>
      <c r="K555" s="46"/>
      <c r="L555" s="46"/>
      <c r="M555" s="46"/>
      <c r="N555" s="46"/>
      <c r="O555" s="2"/>
      <c r="P555" s="2"/>
      <c r="Q555" s="2"/>
      <c r="R555" s="2"/>
      <c r="S555" s="2"/>
      <c r="T555" s="2"/>
      <c r="U555" s="2"/>
      <c r="V555" s="2"/>
      <c r="W555" s="2"/>
      <c r="X555" s="2"/>
      <c r="Y555" s="2"/>
      <c r="Z555" s="1"/>
      <c r="AA555" s="1"/>
      <c r="AB555" s="1"/>
      <c r="AC555" s="1"/>
      <c r="AD555" s="1"/>
    </row>
    <row r="556" spans="1:30" ht="15.75" customHeight="1">
      <c r="A556" s="46"/>
      <c r="B556" s="46"/>
      <c r="C556" s="46"/>
      <c r="D556" s="46"/>
      <c r="E556" s="46"/>
      <c r="F556" s="46"/>
      <c r="G556" s="46"/>
      <c r="H556" s="46"/>
      <c r="I556" s="46"/>
      <c r="J556" s="46"/>
      <c r="K556" s="46"/>
      <c r="L556" s="46"/>
      <c r="M556" s="46"/>
      <c r="N556" s="46"/>
      <c r="O556" s="2"/>
      <c r="P556" s="2"/>
      <c r="Q556" s="2"/>
      <c r="R556" s="2"/>
      <c r="S556" s="2"/>
      <c r="T556" s="2"/>
      <c r="U556" s="2"/>
      <c r="V556" s="2"/>
      <c r="W556" s="2"/>
      <c r="X556" s="2"/>
      <c r="Y556" s="2"/>
      <c r="Z556" s="1"/>
      <c r="AA556" s="1"/>
      <c r="AB556" s="1"/>
      <c r="AC556" s="1"/>
      <c r="AD556" s="1"/>
    </row>
    <row r="557" spans="1:30" ht="15.75" customHeight="1">
      <c r="A557" s="46"/>
      <c r="B557" s="46"/>
      <c r="C557" s="46"/>
      <c r="D557" s="46"/>
      <c r="E557" s="46"/>
      <c r="F557" s="46"/>
      <c r="G557" s="46"/>
      <c r="H557" s="46"/>
      <c r="I557" s="46"/>
      <c r="J557" s="46"/>
      <c r="K557" s="46"/>
      <c r="L557" s="46"/>
      <c r="M557" s="46"/>
      <c r="N557" s="46"/>
      <c r="O557" s="2"/>
      <c r="P557" s="2"/>
      <c r="Q557" s="2"/>
      <c r="R557" s="2"/>
      <c r="S557" s="2"/>
      <c r="T557" s="2"/>
      <c r="U557" s="2"/>
      <c r="V557" s="2"/>
      <c r="W557" s="2"/>
      <c r="X557" s="2"/>
      <c r="Y557" s="2"/>
      <c r="Z557" s="1"/>
      <c r="AA557" s="1"/>
      <c r="AB557" s="1"/>
      <c r="AC557" s="1"/>
      <c r="AD557" s="1"/>
    </row>
    <row r="558" spans="1:30" ht="15.75" customHeight="1">
      <c r="A558" s="46"/>
      <c r="B558" s="46"/>
      <c r="C558" s="46"/>
      <c r="D558" s="46"/>
      <c r="E558" s="46"/>
      <c r="F558" s="46"/>
      <c r="G558" s="46"/>
      <c r="H558" s="46"/>
      <c r="I558" s="46"/>
      <c r="J558" s="46"/>
      <c r="K558" s="46"/>
      <c r="L558" s="46"/>
      <c r="M558" s="46"/>
      <c r="N558" s="46"/>
      <c r="O558" s="2"/>
      <c r="P558" s="2"/>
      <c r="Q558" s="2"/>
      <c r="R558" s="2"/>
      <c r="S558" s="2"/>
      <c r="T558" s="2"/>
      <c r="U558" s="2"/>
      <c r="V558" s="2"/>
      <c r="W558" s="2"/>
      <c r="X558" s="2"/>
      <c r="Y558" s="2"/>
      <c r="Z558" s="1"/>
      <c r="AA558" s="1"/>
      <c r="AB558" s="1"/>
      <c r="AC558" s="1"/>
      <c r="AD558" s="1"/>
    </row>
    <row r="559" spans="1:30" ht="15.75" customHeight="1">
      <c r="A559" s="46"/>
      <c r="B559" s="46"/>
      <c r="C559" s="46"/>
      <c r="D559" s="46"/>
      <c r="E559" s="46"/>
      <c r="F559" s="46"/>
      <c r="G559" s="46"/>
      <c r="H559" s="46"/>
      <c r="I559" s="46"/>
      <c r="J559" s="46"/>
      <c r="K559" s="46"/>
      <c r="L559" s="46"/>
      <c r="M559" s="46"/>
      <c r="N559" s="46"/>
      <c r="O559" s="2"/>
      <c r="P559" s="2"/>
      <c r="Q559" s="2"/>
      <c r="R559" s="2"/>
      <c r="S559" s="2"/>
      <c r="T559" s="2"/>
      <c r="U559" s="2"/>
      <c r="V559" s="2"/>
      <c r="W559" s="2"/>
      <c r="X559" s="2"/>
      <c r="Y559" s="2"/>
      <c r="Z559" s="1"/>
      <c r="AA559" s="1"/>
      <c r="AB559" s="1"/>
      <c r="AC559" s="1"/>
      <c r="AD559" s="1"/>
    </row>
    <row r="560" spans="1:30" ht="15.75" customHeight="1">
      <c r="A560" s="46"/>
      <c r="B560" s="46"/>
      <c r="C560" s="46"/>
      <c r="D560" s="46"/>
      <c r="E560" s="46"/>
      <c r="F560" s="46"/>
      <c r="G560" s="46"/>
      <c r="H560" s="46"/>
      <c r="I560" s="46"/>
      <c r="J560" s="46"/>
      <c r="K560" s="46"/>
      <c r="L560" s="46"/>
      <c r="M560" s="46"/>
      <c r="N560" s="46"/>
      <c r="O560" s="2"/>
      <c r="P560" s="2"/>
      <c r="Q560" s="2"/>
      <c r="R560" s="2"/>
      <c r="S560" s="2"/>
      <c r="T560" s="2"/>
      <c r="U560" s="2"/>
      <c r="V560" s="2"/>
      <c r="W560" s="2"/>
      <c r="X560" s="2"/>
      <c r="Y560" s="2"/>
      <c r="Z560" s="1"/>
      <c r="AA560" s="1"/>
      <c r="AB560" s="1"/>
      <c r="AC560" s="1"/>
      <c r="AD560" s="1"/>
    </row>
    <row r="561" spans="1:30" ht="15.75" customHeight="1">
      <c r="A561" s="46"/>
      <c r="B561" s="46"/>
      <c r="C561" s="46"/>
      <c r="D561" s="46"/>
      <c r="E561" s="46"/>
      <c r="F561" s="46"/>
      <c r="G561" s="46"/>
      <c r="H561" s="46"/>
      <c r="I561" s="46"/>
      <c r="J561" s="46"/>
      <c r="K561" s="46"/>
      <c r="L561" s="46"/>
      <c r="M561" s="46"/>
      <c r="N561" s="46"/>
      <c r="O561" s="2"/>
      <c r="P561" s="2"/>
      <c r="Q561" s="2"/>
      <c r="R561" s="2"/>
      <c r="S561" s="2"/>
      <c r="T561" s="2"/>
      <c r="U561" s="2"/>
      <c r="V561" s="2"/>
      <c r="W561" s="2"/>
      <c r="X561" s="2"/>
      <c r="Y561" s="2"/>
      <c r="Z561" s="1"/>
      <c r="AA561" s="1"/>
      <c r="AB561" s="1"/>
      <c r="AC561" s="1"/>
      <c r="AD561" s="1"/>
    </row>
    <row r="562" spans="1:30" ht="15.75" customHeight="1">
      <c r="A562" s="46"/>
      <c r="B562" s="46"/>
      <c r="C562" s="46"/>
      <c r="D562" s="46"/>
      <c r="E562" s="46"/>
      <c r="F562" s="46"/>
      <c r="G562" s="46"/>
      <c r="H562" s="46"/>
      <c r="I562" s="46"/>
      <c r="J562" s="46"/>
      <c r="K562" s="46"/>
      <c r="L562" s="46"/>
      <c r="M562" s="46"/>
      <c r="N562" s="46"/>
      <c r="O562" s="2"/>
      <c r="P562" s="2"/>
      <c r="Q562" s="2"/>
      <c r="R562" s="2"/>
      <c r="S562" s="2"/>
      <c r="T562" s="2"/>
      <c r="U562" s="2"/>
      <c r="V562" s="2"/>
      <c r="W562" s="2"/>
      <c r="X562" s="2"/>
      <c r="Y562" s="2"/>
      <c r="Z562" s="1"/>
      <c r="AA562" s="1"/>
      <c r="AB562" s="1"/>
      <c r="AC562" s="1"/>
      <c r="AD562" s="1"/>
    </row>
    <row r="563" spans="1:30" ht="15.75" customHeight="1">
      <c r="A563" s="46"/>
      <c r="B563" s="46"/>
      <c r="C563" s="46"/>
      <c r="D563" s="46"/>
      <c r="E563" s="46"/>
      <c r="F563" s="46"/>
      <c r="G563" s="46"/>
      <c r="H563" s="46"/>
      <c r="I563" s="46"/>
      <c r="J563" s="46"/>
      <c r="K563" s="46"/>
      <c r="L563" s="46"/>
      <c r="M563" s="46"/>
      <c r="N563" s="46"/>
      <c r="O563" s="2"/>
      <c r="P563" s="2"/>
      <c r="Q563" s="2"/>
      <c r="R563" s="2"/>
      <c r="S563" s="2"/>
      <c r="T563" s="2"/>
      <c r="U563" s="2"/>
      <c r="V563" s="2"/>
      <c r="W563" s="2"/>
      <c r="X563" s="2"/>
      <c r="Y563" s="2"/>
      <c r="Z563" s="1"/>
      <c r="AA563" s="1"/>
      <c r="AB563" s="1"/>
      <c r="AC563" s="1"/>
      <c r="AD563" s="1"/>
    </row>
    <row r="564" spans="1:30" ht="15.75" customHeight="1">
      <c r="A564" s="46"/>
      <c r="B564" s="46"/>
      <c r="C564" s="46"/>
      <c r="D564" s="46"/>
      <c r="E564" s="46"/>
      <c r="F564" s="46"/>
      <c r="G564" s="46"/>
      <c r="H564" s="46"/>
      <c r="I564" s="46"/>
      <c r="J564" s="46"/>
      <c r="K564" s="46"/>
      <c r="L564" s="46"/>
      <c r="M564" s="46"/>
      <c r="N564" s="46"/>
      <c r="O564" s="2"/>
      <c r="P564" s="2"/>
      <c r="Q564" s="2"/>
      <c r="R564" s="2"/>
      <c r="S564" s="2"/>
      <c r="T564" s="2"/>
      <c r="U564" s="2"/>
      <c r="V564" s="2"/>
      <c r="W564" s="2"/>
      <c r="X564" s="2"/>
      <c r="Y564" s="2"/>
      <c r="Z564" s="1"/>
      <c r="AA564" s="1"/>
      <c r="AB564" s="1"/>
      <c r="AC564" s="1"/>
      <c r="AD564" s="1"/>
    </row>
    <row r="565" spans="1:30" ht="15.75" customHeight="1">
      <c r="A565" s="46"/>
      <c r="B565" s="46"/>
      <c r="C565" s="46"/>
      <c r="D565" s="46"/>
      <c r="E565" s="46"/>
      <c r="F565" s="46"/>
      <c r="G565" s="46"/>
      <c r="H565" s="46"/>
      <c r="I565" s="46"/>
      <c r="J565" s="46"/>
      <c r="K565" s="46"/>
      <c r="L565" s="46"/>
      <c r="M565" s="46"/>
      <c r="N565" s="46"/>
      <c r="O565" s="2"/>
      <c r="P565" s="2"/>
      <c r="Q565" s="2"/>
      <c r="R565" s="2"/>
      <c r="S565" s="2"/>
      <c r="T565" s="2"/>
      <c r="U565" s="2"/>
      <c r="V565" s="2"/>
      <c r="W565" s="2"/>
      <c r="X565" s="2"/>
      <c r="Y565" s="2"/>
      <c r="Z565" s="1"/>
      <c r="AA565" s="1"/>
      <c r="AB565" s="1"/>
      <c r="AC565" s="1"/>
      <c r="AD565" s="1"/>
    </row>
    <row r="566" spans="1:30" ht="15.75" customHeight="1">
      <c r="A566" s="46"/>
      <c r="B566" s="46"/>
      <c r="C566" s="46"/>
      <c r="D566" s="46"/>
      <c r="E566" s="46"/>
      <c r="F566" s="46"/>
      <c r="G566" s="46"/>
      <c r="H566" s="46"/>
      <c r="I566" s="46"/>
      <c r="J566" s="46"/>
      <c r="K566" s="46"/>
      <c r="L566" s="46"/>
      <c r="M566" s="46"/>
      <c r="N566" s="46"/>
      <c r="O566" s="2"/>
      <c r="P566" s="2"/>
      <c r="Q566" s="2"/>
      <c r="R566" s="2"/>
      <c r="S566" s="2"/>
      <c r="T566" s="2"/>
      <c r="U566" s="2"/>
      <c r="V566" s="2"/>
      <c r="W566" s="2"/>
      <c r="X566" s="2"/>
      <c r="Y566" s="2"/>
      <c r="Z566" s="1"/>
      <c r="AA566" s="1"/>
      <c r="AB566" s="1"/>
      <c r="AC566" s="1"/>
      <c r="AD566" s="1"/>
    </row>
    <row r="567" spans="1:30" ht="15.75" customHeight="1">
      <c r="A567" s="46"/>
      <c r="B567" s="46"/>
      <c r="C567" s="46"/>
      <c r="D567" s="46"/>
      <c r="E567" s="46"/>
      <c r="F567" s="46"/>
      <c r="G567" s="46"/>
      <c r="H567" s="46"/>
      <c r="I567" s="46"/>
      <c r="J567" s="46"/>
      <c r="K567" s="46"/>
      <c r="L567" s="46"/>
      <c r="M567" s="46"/>
      <c r="N567" s="46"/>
      <c r="O567" s="2"/>
      <c r="P567" s="2"/>
      <c r="Q567" s="2"/>
      <c r="R567" s="2"/>
      <c r="S567" s="2"/>
      <c r="T567" s="2"/>
      <c r="U567" s="2"/>
      <c r="V567" s="2"/>
      <c r="W567" s="2"/>
      <c r="X567" s="2"/>
      <c r="Y567" s="2"/>
      <c r="Z567" s="1"/>
      <c r="AA567" s="1"/>
      <c r="AB567" s="1"/>
      <c r="AC567" s="1"/>
      <c r="AD567" s="1"/>
    </row>
    <row r="568" spans="1:30" ht="15.75" customHeight="1">
      <c r="A568" s="46"/>
      <c r="B568" s="46"/>
      <c r="C568" s="46"/>
      <c r="D568" s="46"/>
      <c r="E568" s="46"/>
      <c r="F568" s="46"/>
      <c r="G568" s="46"/>
      <c r="H568" s="46"/>
      <c r="I568" s="46"/>
      <c r="J568" s="46"/>
      <c r="K568" s="46"/>
      <c r="L568" s="46"/>
      <c r="M568" s="46"/>
      <c r="N568" s="46"/>
      <c r="O568" s="2"/>
      <c r="P568" s="2"/>
      <c r="Q568" s="2"/>
      <c r="R568" s="2"/>
      <c r="S568" s="2"/>
      <c r="T568" s="2"/>
      <c r="U568" s="2"/>
      <c r="V568" s="2"/>
      <c r="W568" s="2"/>
      <c r="X568" s="2"/>
      <c r="Y568" s="2"/>
      <c r="Z568" s="1"/>
      <c r="AA568" s="1"/>
      <c r="AB568" s="1"/>
      <c r="AC568" s="1"/>
      <c r="AD568" s="1"/>
    </row>
    <row r="569" spans="1:30" ht="15.75" customHeight="1">
      <c r="A569" s="46"/>
      <c r="B569" s="46"/>
      <c r="C569" s="46"/>
      <c r="D569" s="46"/>
      <c r="E569" s="46"/>
      <c r="F569" s="46"/>
      <c r="G569" s="46"/>
      <c r="H569" s="46"/>
      <c r="I569" s="46"/>
      <c r="J569" s="46"/>
      <c r="K569" s="46"/>
      <c r="L569" s="46"/>
      <c r="M569" s="46"/>
      <c r="N569" s="46"/>
      <c r="O569" s="2"/>
      <c r="P569" s="2"/>
      <c r="Q569" s="2"/>
      <c r="R569" s="2"/>
      <c r="S569" s="2"/>
      <c r="T569" s="2"/>
      <c r="U569" s="2"/>
      <c r="V569" s="2"/>
      <c r="W569" s="2"/>
      <c r="X569" s="2"/>
      <c r="Y569" s="2"/>
      <c r="Z569" s="1"/>
      <c r="AA569" s="1"/>
      <c r="AB569" s="1"/>
      <c r="AC569" s="1"/>
      <c r="AD569" s="1"/>
    </row>
    <row r="570" spans="1:30" ht="15.75" customHeight="1">
      <c r="A570" s="46"/>
      <c r="B570" s="46"/>
      <c r="C570" s="46"/>
      <c r="D570" s="46"/>
      <c r="E570" s="46"/>
      <c r="F570" s="46"/>
      <c r="G570" s="46"/>
      <c r="H570" s="46"/>
      <c r="I570" s="46"/>
      <c r="J570" s="46"/>
      <c r="K570" s="46"/>
      <c r="L570" s="46"/>
      <c r="M570" s="46"/>
      <c r="N570" s="46"/>
      <c r="O570" s="2"/>
      <c r="P570" s="2"/>
      <c r="Q570" s="2"/>
      <c r="R570" s="2"/>
      <c r="S570" s="2"/>
      <c r="T570" s="2"/>
      <c r="U570" s="2"/>
      <c r="V570" s="2"/>
      <c r="W570" s="2"/>
      <c r="X570" s="2"/>
      <c r="Y570" s="2"/>
      <c r="Z570" s="1"/>
      <c r="AA570" s="1"/>
      <c r="AB570" s="1"/>
      <c r="AC570" s="1"/>
      <c r="AD570" s="1"/>
    </row>
    <row r="571" spans="1:30" ht="15.75" customHeight="1">
      <c r="A571" s="46"/>
      <c r="B571" s="46"/>
      <c r="C571" s="46"/>
      <c r="D571" s="46"/>
      <c r="E571" s="46"/>
      <c r="F571" s="46"/>
      <c r="G571" s="46"/>
      <c r="H571" s="46"/>
      <c r="I571" s="46"/>
      <c r="J571" s="46"/>
      <c r="K571" s="46"/>
      <c r="L571" s="46"/>
      <c r="M571" s="46"/>
      <c r="N571" s="46"/>
      <c r="O571" s="2"/>
      <c r="P571" s="2"/>
      <c r="Q571" s="2"/>
      <c r="R571" s="2"/>
      <c r="S571" s="2"/>
      <c r="T571" s="2"/>
      <c r="U571" s="2"/>
      <c r="V571" s="2"/>
      <c r="W571" s="2"/>
      <c r="X571" s="2"/>
      <c r="Y571" s="2"/>
      <c r="Z571" s="1"/>
      <c r="AA571" s="1"/>
      <c r="AB571" s="1"/>
      <c r="AC571" s="1"/>
      <c r="AD571" s="1"/>
    </row>
    <row r="572" spans="1:30" ht="15.75" customHeight="1">
      <c r="A572" s="46"/>
      <c r="B572" s="46"/>
      <c r="C572" s="46"/>
      <c r="D572" s="46"/>
      <c r="E572" s="46"/>
      <c r="F572" s="46"/>
      <c r="G572" s="46"/>
      <c r="H572" s="46"/>
      <c r="I572" s="46"/>
      <c r="J572" s="46"/>
      <c r="K572" s="46"/>
      <c r="L572" s="46"/>
      <c r="M572" s="46"/>
      <c r="N572" s="46"/>
      <c r="O572" s="2"/>
      <c r="P572" s="2"/>
      <c r="Q572" s="2"/>
      <c r="R572" s="2"/>
      <c r="S572" s="2"/>
      <c r="T572" s="2"/>
      <c r="U572" s="2"/>
      <c r="V572" s="2"/>
      <c r="W572" s="2"/>
      <c r="X572" s="2"/>
      <c r="Y572" s="2"/>
      <c r="Z572" s="1"/>
      <c r="AA572" s="1"/>
      <c r="AB572" s="1"/>
      <c r="AC572" s="1"/>
      <c r="AD572" s="1"/>
    </row>
    <row r="573" spans="1:30" ht="15.75" customHeight="1">
      <c r="A573" s="46"/>
      <c r="B573" s="46"/>
      <c r="C573" s="46"/>
      <c r="D573" s="46"/>
      <c r="E573" s="46"/>
      <c r="F573" s="46"/>
      <c r="G573" s="46"/>
      <c r="H573" s="46"/>
      <c r="I573" s="46"/>
      <c r="J573" s="46"/>
      <c r="K573" s="46"/>
      <c r="L573" s="46"/>
      <c r="M573" s="46"/>
      <c r="N573" s="46"/>
      <c r="O573" s="2"/>
      <c r="P573" s="2"/>
      <c r="Q573" s="2"/>
      <c r="R573" s="2"/>
      <c r="S573" s="2"/>
      <c r="T573" s="2"/>
      <c r="U573" s="2"/>
      <c r="V573" s="2"/>
      <c r="W573" s="2"/>
      <c r="X573" s="2"/>
      <c r="Y573" s="2"/>
      <c r="Z573" s="1"/>
      <c r="AA573" s="1"/>
      <c r="AB573" s="1"/>
      <c r="AC573" s="1"/>
      <c r="AD573" s="1"/>
    </row>
    <row r="574" spans="1:30" ht="15.75" customHeight="1">
      <c r="A574" s="46"/>
      <c r="B574" s="46"/>
      <c r="C574" s="46"/>
      <c r="D574" s="46"/>
      <c r="E574" s="46"/>
      <c r="F574" s="46"/>
      <c r="G574" s="46"/>
      <c r="H574" s="46"/>
      <c r="I574" s="46"/>
      <c r="J574" s="46"/>
      <c r="K574" s="46"/>
      <c r="L574" s="46"/>
      <c r="M574" s="46"/>
      <c r="N574" s="46"/>
      <c r="O574" s="2"/>
      <c r="P574" s="2"/>
      <c r="Q574" s="2"/>
      <c r="R574" s="2"/>
      <c r="S574" s="2"/>
      <c r="T574" s="2"/>
      <c r="U574" s="2"/>
      <c r="V574" s="2"/>
      <c r="W574" s="2"/>
      <c r="X574" s="2"/>
      <c r="Y574" s="2"/>
      <c r="Z574" s="1"/>
      <c r="AA574" s="1"/>
      <c r="AB574" s="1"/>
      <c r="AC574" s="1"/>
      <c r="AD574" s="1"/>
    </row>
    <row r="575" spans="1:30" ht="15.75" customHeight="1">
      <c r="A575" s="46"/>
      <c r="B575" s="46"/>
      <c r="C575" s="46"/>
      <c r="D575" s="46"/>
      <c r="E575" s="46"/>
      <c r="F575" s="46"/>
      <c r="G575" s="46"/>
      <c r="H575" s="46"/>
      <c r="I575" s="46"/>
      <c r="J575" s="46"/>
      <c r="K575" s="46"/>
      <c r="L575" s="46"/>
      <c r="M575" s="46"/>
      <c r="N575" s="46"/>
      <c r="O575" s="2"/>
      <c r="P575" s="2"/>
      <c r="Q575" s="2"/>
      <c r="R575" s="2"/>
      <c r="S575" s="2"/>
      <c r="T575" s="2"/>
      <c r="U575" s="2"/>
      <c r="V575" s="2"/>
      <c r="W575" s="2"/>
      <c r="X575" s="2"/>
      <c r="Y575" s="2"/>
      <c r="Z575" s="1"/>
      <c r="AA575" s="1"/>
      <c r="AB575" s="1"/>
      <c r="AC575" s="1"/>
      <c r="AD575" s="1"/>
    </row>
    <row r="576" spans="1:30" ht="15.75" customHeight="1">
      <c r="A576" s="46"/>
      <c r="B576" s="46"/>
      <c r="C576" s="46"/>
      <c r="D576" s="46"/>
      <c r="E576" s="46"/>
      <c r="F576" s="46"/>
      <c r="G576" s="46"/>
      <c r="H576" s="46"/>
      <c r="I576" s="46"/>
      <c r="J576" s="46"/>
      <c r="K576" s="46"/>
      <c r="L576" s="46"/>
      <c r="M576" s="46"/>
      <c r="N576" s="46"/>
      <c r="O576" s="2"/>
      <c r="P576" s="2"/>
      <c r="Q576" s="2"/>
      <c r="R576" s="2"/>
      <c r="S576" s="2"/>
      <c r="T576" s="2"/>
      <c r="U576" s="2"/>
      <c r="V576" s="2"/>
      <c r="W576" s="2"/>
      <c r="X576" s="2"/>
      <c r="Y576" s="2"/>
      <c r="Z576" s="1"/>
      <c r="AA576" s="1"/>
      <c r="AB576" s="1"/>
      <c r="AC576" s="1"/>
      <c r="AD576" s="1"/>
    </row>
    <row r="577" spans="1:30" ht="15.75" customHeight="1">
      <c r="A577" s="46"/>
      <c r="B577" s="46"/>
      <c r="C577" s="46"/>
      <c r="D577" s="46"/>
      <c r="E577" s="46"/>
      <c r="F577" s="46"/>
      <c r="G577" s="46"/>
      <c r="H577" s="46"/>
      <c r="I577" s="46"/>
      <c r="J577" s="46"/>
      <c r="K577" s="46"/>
      <c r="L577" s="46"/>
      <c r="M577" s="46"/>
      <c r="N577" s="46"/>
      <c r="O577" s="2"/>
      <c r="P577" s="2"/>
      <c r="Q577" s="2"/>
      <c r="R577" s="2"/>
      <c r="S577" s="2"/>
      <c r="T577" s="2"/>
      <c r="U577" s="2"/>
      <c r="V577" s="2"/>
      <c r="W577" s="2"/>
      <c r="X577" s="2"/>
      <c r="Y577" s="2"/>
      <c r="Z577" s="1"/>
      <c r="AA577" s="1"/>
      <c r="AB577" s="1"/>
      <c r="AC577" s="1"/>
      <c r="AD577" s="1"/>
    </row>
    <row r="578" spans="1:30" ht="15.75" customHeight="1">
      <c r="A578" s="46"/>
      <c r="B578" s="46"/>
      <c r="C578" s="46"/>
      <c r="D578" s="46"/>
      <c r="E578" s="46"/>
      <c r="F578" s="46"/>
      <c r="G578" s="46"/>
      <c r="H578" s="46"/>
      <c r="I578" s="46"/>
      <c r="J578" s="46"/>
      <c r="K578" s="46"/>
      <c r="L578" s="46"/>
      <c r="M578" s="46"/>
      <c r="N578" s="46"/>
      <c r="O578" s="2"/>
      <c r="P578" s="2"/>
      <c r="Q578" s="2"/>
      <c r="R578" s="2"/>
      <c r="S578" s="2"/>
      <c r="T578" s="2"/>
      <c r="U578" s="2"/>
      <c r="V578" s="2"/>
      <c r="W578" s="2"/>
      <c r="X578" s="2"/>
      <c r="Y578" s="2"/>
      <c r="Z578" s="1"/>
      <c r="AA578" s="1"/>
      <c r="AB578" s="1"/>
      <c r="AC578" s="1"/>
      <c r="AD578" s="1"/>
    </row>
    <row r="579" spans="1:30" ht="15.75" customHeight="1">
      <c r="A579" s="46"/>
      <c r="B579" s="46"/>
      <c r="C579" s="46"/>
      <c r="D579" s="46"/>
      <c r="E579" s="46"/>
      <c r="F579" s="46"/>
      <c r="G579" s="46"/>
      <c r="H579" s="46"/>
      <c r="I579" s="46"/>
      <c r="J579" s="46"/>
      <c r="K579" s="46"/>
      <c r="L579" s="46"/>
      <c r="M579" s="46"/>
      <c r="N579" s="46"/>
      <c r="O579" s="2"/>
      <c r="P579" s="2"/>
      <c r="Q579" s="2"/>
      <c r="R579" s="2"/>
      <c r="S579" s="2"/>
      <c r="T579" s="2"/>
      <c r="U579" s="2"/>
      <c r="V579" s="2"/>
      <c r="W579" s="2"/>
      <c r="X579" s="2"/>
      <c r="Y579" s="2"/>
      <c r="Z579" s="1"/>
      <c r="AA579" s="1"/>
      <c r="AB579" s="1"/>
      <c r="AC579" s="1"/>
      <c r="AD579" s="1"/>
    </row>
    <row r="580" spans="1:30" ht="15.75" customHeight="1">
      <c r="A580" s="46"/>
      <c r="B580" s="46"/>
      <c r="C580" s="46"/>
      <c r="D580" s="46"/>
      <c r="E580" s="46"/>
      <c r="F580" s="46"/>
      <c r="G580" s="46"/>
      <c r="H580" s="46"/>
      <c r="I580" s="46"/>
      <c r="J580" s="46"/>
      <c r="K580" s="46"/>
      <c r="L580" s="46"/>
      <c r="M580" s="46"/>
      <c r="N580" s="46"/>
      <c r="O580" s="2"/>
      <c r="P580" s="2"/>
      <c r="Q580" s="2"/>
      <c r="R580" s="2"/>
      <c r="S580" s="2"/>
      <c r="T580" s="2"/>
      <c r="U580" s="2"/>
      <c r="V580" s="2"/>
      <c r="W580" s="2"/>
      <c r="X580" s="2"/>
      <c r="Y580" s="2"/>
      <c r="Z580" s="1"/>
      <c r="AA580" s="1"/>
      <c r="AB580" s="1"/>
      <c r="AC580" s="1"/>
      <c r="AD580" s="1"/>
    </row>
    <row r="581" spans="1:30" ht="15.75" customHeight="1">
      <c r="A581" s="46"/>
      <c r="B581" s="46"/>
      <c r="C581" s="46"/>
      <c r="D581" s="46"/>
      <c r="E581" s="46"/>
      <c r="F581" s="46"/>
      <c r="G581" s="46"/>
      <c r="H581" s="46"/>
      <c r="I581" s="46"/>
      <c r="J581" s="46"/>
      <c r="K581" s="46"/>
      <c r="L581" s="46"/>
      <c r="M581" s="46"/>
      <c r="N581" s="46"/>
      <c r="O581" s="2"/>
      <c r="P581" s="2"/>
      <c r="Q581" s="2"/>
      <c r="R581" s="2"/>
      <c r="S581" s="2"/>
      <c r="T581" s="2"/>
      <c r="U581" s="2"/>
      <c r="V581" s="2"/>
      <c r="W581" s="2"/>
      <c r="X581" s="2"/>
      <c r="Y581" s="2"/>
      <c r="Z581" s="1"/>
      <c r="AA581" s="1"/>
      <c r="AB581" s="1"/>
      <c r="AC581" s="1"/>
      <c r="AD581" s="1"/>
    </row>
    <row r="582" spans="1:30" ht="15.75" customHeight="1">
      <c r="A582" s="46"/>
      <c r="B582" s="46"/>
      <c r="C582" s="46"/>
      <c r="D582" s="46"/>
      <c r="E582" s="46"/>
      <c r="F582" s="46"/>
      <c r="G582" s="46"/>
      <c r="H582" s="46"/>
      <c r="I582" s="46"/>
      <c r="J582" s="46"/>
      <c r="K582" s="46"/>
      <c r="L582" s="46"/>
      <c r="M582" s="46"/>
      <c r="N582" s="46"/>
      <c r="O582" s="2"/>
      <c r="P582" s="2"/>
      <c r="Q582" s="2"/>
      <c r="R582" s="2"/>
      <c r="S582" s="2"/>
      <c r="T582" s="2"/>
      <c r="U582" s="2"/>
      <c r="V582" s="2"/>
      <c r="W582" s="2"/>
      <c r="X582" s="2"/>
      <c r="Y582" s="2"/>
      <c r="Z582" s="1"/>
      <c r="AA582" s="1"/>
      <c r="AB582" s="1"/>
      <c r="AC582" s="1"/>
      <c r="AD582" s="1"/>
    </row>
    <row r="583" spans="1:30" ht="15.75" customHeight="1">
      <c r="A583" s="46"/>
      <c r="B583" s="46"/>
      <c r="C583" s="46"/>
      <c r="D583" s="46"/>
      <c r="E583" s="46"/>
      <c r="F583" s="46"/>
      <c r="G583" s="46"/>
      <c r="H583" s="46"/>
      <c r="I583" s="46"/>
      <c r="J583" s="46"/>
      <c r="K583" s="46"/>
      <c r="L583" s="46"/>
      <c r="M583" s="46"/>
      <c r="N583" s="46"/>
      <c r="O583" s="2"/>
      <c r="P583" s="2"/>
      <c r="Q583" s="2"/>
      <c r="R583" s="2"/>
      <c r="S583" s="2"/>
      <c r="T583" s="2"/>
      <c r="U583" s="2"/>
      <c r="V583" s="2"/>
      <c r="W583" s="2"/>
      <c r="X583" s="2"/>
      <c r="Y583" s="2"/>
      <c r="Z583" s="1"/>
      <c r="AA583" s="1"/>
      <c r="AB583" s="1"/>
      <c r="AC583" s="1"/>
      <c r="AD583" s="1"/>
    </row>
    <row r="584" spans="1:30" ht="15.75" customHeight="1">
      <c r="A584" s="46"/>
      <c r="B584" s="46"/>
      <c r="C584" s="46"/>
      <c r="D584" s="46"/>
      <c r="E584" s="46"/>
      <c r="F584" s="46"/>
      <c r="G584" s="46"/>
      <c r="H584" s="46"/>
      <c r="I584" s="46"/>
      <c r="J584" s="46"/>
      <c r="K584" s="46"/>
      <c r="L584" s="46"/>
      <c r="M584" s="46"/>
      <c r="N584" s="46"/>
      <c r="O584" s="2"/>
      <c r="P584" s="2"/>
      <c r="Q584" s="2"/>
      <c r="R584" s="2"/>
      <c r="S584" s="2"/>
      <c r="T584" s="2"/>
      <c r="U584" s="2"/>
      <c r="V584" s="2"/>
      <c r="W584" s="2"/>
      <c r="X584" s="2"/>
      <c r="Y584" s="2"/>
      <c r="Z584" s="1"/>
      <c r="AA584" s="1"/>
      <c r="AB584" s="1"/>
      <c r="AC584" s="1"/>
      <c r="AD584" s="1"/>
    </row>
    <row r="585" spans="1:30" ht="15.75" customHeight="1">
      <c r="A585" s="46"/>
      <c r="B585" s="46"/>
      <c r="C585" s="46"/>
      <c r="D585" s="46"/>
      <c r="E585" s="46"/>
      <c r="F585" s="46"/>
      <c r="G585" s="46"/>
      <c r="H585" s="46"/>
      <c r="I585" s="46"/>
      <c r="J585" s="46"/>
      <c r="K585" s="46"/>
      <c r="L585" s="46"/>
      <c r="M585" s="46"/>
      <c r="N585" s="46"/>
      <c r="O585" s="2"/>
      <c r="P585" s="2"/>
      <c r="Q585" s="2"/>
      <c r="R585" s="2"/>
      <c r="S585" s="2"/>
      <c r="T585" s="2"/>
      <c r="U585" s="2"/>
      <c r="V585" s="2"/>
      <c r="W585" s="2"/>
      <c r="X585" s="2"/>
      <c r="Y585" s="2"/>
      <c r="Z585" s="1"/>
      <c r="AA585" s="1"/>
      <c r="AB585" s="1"/>
      <c r="AC585" s="1"/>
      <c r="AD585" s="1"/>
    </row>
    <row r="586" spans="1:30" ht="15.75" customHeight="1">
      <c r="A586" s="46"/>
      <c r="B586" s="46"/>
      <c r="C586" s="46"/>
      <c r="D586" s="46"/>
      <c r="E586" s="46"/>
      <c r="F586" s="46"/>
      <c r="G586" s="46"/>
      <c r="H586" s="46"/>
      <c r="I586" s="46"/>
      <c r="J586" s="46"/>
      <c r="K586" s="46"/>
      <c r="L586" s="46"/>
      <c r="M586" s="46"/>
      <c r="N586" s="46"/>
      <c r="O586" s="2"/>
      <c r="P586" s="2"/>
      <c r="Q586" s="2"/>
      <c r="R586" s="2"/>
      <c r="S586" s="2"/>
      <c r="T586" s="2"/>
      <c r="U586" s="2"/>
      <c r="V586" s="2"/>
      <c r="W586" s="2"/>
      <c r="X586" s="2"/>
      <c r="Y586" s="2"/>
      <c r="Z586" s="1"/>
      <c r="AA586" s="1"/>
      <c r="AB586" s="1"/>
      <c r="AC586" s="1"/>
      <c r="AD586" s="1"/>
    </row>
    <row r="587" spans="1:30" ht="15.75" customHeight="1">
      <c r="A587" s="46"/>
      <c r="B587" s="46"/>
      <c r="C587" s="46"/>
      <c r="D587" s="46"/>
      <c r="E587" s="46"/>
      <c r="F587" s="46"/>
      <c r="G587" s="46"/>
      <c r="H587" s="46"/>
      <c r="I587" s="46"/>
      <c r="J587" s="46"/>
      <c r="K587" s="46"/>
      <c r="L587" s="46"/>
      <c r="M587" s="46"/>
      <c r="N587" s="46"/>
      <c r="O587" s="2"/>
      <c r="P587" s="2"/>
      <c r="Q587" s="2"/>
      <c r="R587" s="2"/>
      <c r="S587" s="2"/>
      <c r="T587" s="2"/>
      <c r="U587" s="2"/>
      <c r="V587" s="2"/>
      <c r="W587" s="2"/>
      <c r="X587" s="2"/>
      <c r="Y587" s="2"/>
      <c r="Z587" s="1"/>
      <c r="AA587" s="1"/>
      <c r="AB587" s="1"/>
      <c r="AC587" s="1"/>
      <c r="AD587" s="1"/>
    </row>
    <row r="588" spans="1:30" ht="15.75" customHeight="1">
      <c r="A588" s="46"/>
      <c r="B588" s="46"/>
      <c r="C588" s="46"/>
      <c r="D588" s="46"/>
      <c r="E588" s="46"/>
      <c r="F588" s="46"/>
      <c r="G588" s="46"/>
      <c r="H588" s="46"/>
      <c r="I588" s="46"/>
      <c r="J588" s="46"/>
      <c r="K588" s="46"/>
      <c r="L588" s="46"/>
      <c r="M588" s="46"/>
      <c r="N588" s="46"/>
      <c r="O588" s="2"/>
      <c r="P588" s="2"/>
      <c r="Q588" s="2"/>
      <c r="R588" s="2"/>
      <c r="S588" s="2"/>
      <c r="T588" s="2"/>
      <c r="U588" s="2"/>
      <c r="V588" s="2"/>
      <c r="W588" s="2"/>
      <c r="X588" s="2"/>
      <c r="Y588" s="2"/>
      <c r="Z588" s="1"/>
      <c r="AA588" s="1"/>
      <c r="AB588" s="1"/>
      <c r="AC588" s="1"/>
      <c r="AD588" s="1"/>
    </row>
    <row r="589" spans="1:30" ht="15.75" customHeight="1">
      <c r="A589" s="46"/>
      <c r="B589" s="46"/>
      <c r="C589" s="46"/>
      <c r="D589" s="46"/>
      <c r="E589" s="46"/>
      <c r="F589" s="46"/>
      <c r="G589" s="46"/>
      <c r="H589" s="46"/>
      <c r="I589" s="46"/>
      <c r="J589" s="46"/>
      <c r="K589" s="46"/>
      <c r="L589" s="46"/>
      <c r="M589" s="46"/>
      <c r="N589" s="46"/>
      <c r="O589" s="2"/>
      <c r="P589" s="2"/>
      <c r="Q589" s="2"/>
      <c r="R589" s="2"/>
      <c r="S589" s="2"/>
      <c r="T589" s="2"/>
      <c r="U589" s="2"/>
      <c r="V589" s="2"/>
      <c r="W589" s="2"/>
      <c r="X589" s="2"/>
      <c r="Y589" s="2"/>
      <c r="Z589" s="1"/>
      <c r="AA589" s="1"/>
      <c r="AB589" s="1"/>
      <c r="AC589" s="1"/>
      <c r="AD589" s="1"/>
    </row>
    <row r="590" spans="1:30" ht="15.75" customHeight="1">
      <c r="A590" s="46"/>
      <c r="B590" s="46"/>
      <c r="C590" s="46"/>
      <c r="D590" s="46"/>
      <c r="E590" s="46"/>
      <c r="F590" s="46"/>
      <c r="G590" s="46"/>
      <c r="H590" s="46"/>
      <c r="I590" s="46"/>
      <c r="J590" s="46"/>
      <c r="K590" s="46"/>
      <c r="L590" s="46"/>
      <c r="M590" s="46"/>
      <c r="N590" s="46"/>
      <c r="O590" s="2"/>
      <c r="P590" s="2"/>
      <c r="Q590" s="2"/>
      <c r="R590" s="2"/>
      <c r="S590" s="2"/>
      <c r="T590" s="2"/>
      <c r="U590" s="2"/>
      <c r="V590" s="2"/>
      <c r="W590" s="2"/>
      <c r="X590" s="2"/>
      <c r="Y590" s="2"/>
      <c r="Z590" s="1"/>
      <c r="AA590" s="1"/>
      <c r="AB590" s="1"/>
      <c r="AC590" s="1"/>
      <c r="AD590" s="1"/>
    </row>
    <row r="591" spans="1:30" ht="15.75" customHeight="1">
      <c r="A591" s="46"/>
      <c r="B591" s="46"/>
      <c r="C591" s="46"/>
      <c r="D591" s="46"/>
      <c r="E591" s="46"/>
      <c r="F591" s="46"/>
      <c r="G591" s="46"/>
      <c r="H591" s="46"/>
      <c r="I591" s="46"/>
      <c r="J591" s="46"/>
      <c r="K591" s="46"/>
      <c r="L591" s="46"/>
      <c r="M591" s="46"/>
      <c r="N591" s="46"/>
      <c r="O591" s="2"/>
      <c r="P591" s="2"/>
      <c r="Q591" s="2"/>
      <c r="R591" s="2"/>
      <c r="S591" s="2"/>
      <c r="T591" s="2"/>
      <c r="U591" s="2"/>
      <c r="V591" s="2"/>
      <c r="W591" s="2"/>
      <c r="X591" s="2"/>
      <c r="Y591" s="2"/>
      <c r="Z591" s="1"/>
      <c r="AA591" s="1"/>
      <c r="AB591" s="1"/>
      <c r="AC591" s="1"/>
      <c r="AD591" s="1"/>
    </row>
    <row r="592" spans="1:30" ht="15.75" customHeight="1">
      <c r="A592" s="46"/>
      <c r="B592" s="46"/>
      <c r="C592" s="46"/>
      <c r="D592" s="46"/>
      <c r="E592" s="46"/>
      <c r="F592" s="46"/>
      <c r="G592" s="46"/>
      <c r="H592" s="46"/>
      <c r="I592" s="46"/>
      <c r="J592" s="46"/>
      <c r="K592" s="46"/>
      <c r="L592" s="46"/>
      <c r="M592" s="46"/>
      <c r="N592" s="46"/>
      <c r="O592" s="2"/>
      <c r="P592" s="2"/>
      <c r="Q592" s="2"/>
      <c r="R592" s="2"/>
      <c r="S592" s="2"/>
      <c r="T592" s="2"/>
      <c r="U592" s="2"/>
      <c r="V592" s="2"/>
      <c r="W592" s="2"/>
      <c r="X592" s="2"/>
      <c r="Y592" s="2"/>
      <c r="Z592" s="1"/>
      <c r="AA592" s="1"/>
      <c r="AB592" s="1"/>
      <c r="AC592" s="1"/>
      <c r="AD592" s="1"/>
    </row>
    <row r="593" spans="1:30" ht="15.75" customHeight="1">
      <c r="A593" s="46"/>
      <c r="B593" s="46"/>
      <c r="C593" s="46"/>
      <c r="D593" s="46"/>
      <c r="E593" s="46"/>
      <c r="F593" s="46"/>
      <c r="G593" s="46"/>
      <c r="H593" s="46"/>
      <c r="I593" s="46"/>
      <c r="J593" s="46"/>
      <c r="K593" s="46"/>
      <c r="L593" s="46"/>
      <c r="M593" s="46"/>
      <c r="N593" s="46"/>
      <c r="O593" s="2"/>
      <c r="P593" s="2"/>
      <c r="Q593" s="2"/>
      <c r="R593" s="2"/>
      <c r="S593" s="2"/>
      <c r="T593" s="2"/>
      <c r="U593" s="2"/>
      <c r="V593" s="2"/>
      <c r="W593" s="2"/>
      <c r="X593" s="2"/>
      <c r="Y593" s="2"/>
      <c r="Z593" s="1"/>
      <c r="AA593" s="1"/>
      <c r="AB593" s="1"/>
      <c r="AC593" s="1"/>
      <c r="AD593" s="1"/>
    </row>
    <row r="594" spans="1:30" ht="15.75" customHeight="1">
      <c r="A594" s="46"/>
      <c r="B594" s="46"/>
      <c r="C594" s="46"/>
      <c r="D594" s="46"/>
      <c r="E594" s="46"/>
      <c r="F594" s="46"/>
      <c r="G594" s="46"/>
      <c r="H594" s="46"/>
      <c r="I594" s="46"/>
      <c r="J594" s="46"/>
      <c r="K594" s="46"/>
      <c r="L594" s="46"/>
      <c r="M594" s="46"/>
      <c r="N594" s="46"/>
      <c r="O594" s="2"/>
      <c r="P594" s="2"/>
      <c r="Q594" s="2"/>
      <c r="R594" s="2"/>
      <c r="S594" s="2"/>
      <c r="T594" s="2"/>
      <c r="U594" s="2"/>
      <c r="V594" s="2"/>
      <c r="W594" s="2"/>
      <c r="X594" s="2"/>
      <c r="Y594" s="2"/>
      <c r="Z594" s="1"/>
      <c r="AA594" s="1"/>
      <c r="AB594" s="1"/>
      <c r="AC594" s="1"/>
      <c r="AD594" s="1"/>
    </row>
    <row r="595" spans="1:30" ht="15.75" customHeight="1">
      <c r="A595" s="46"/>
      <c r="B595" s="46"/>
      <c r="C595" s="46"/>
      <c r="D595" s="46"/>
      <c r="E595" s="46"/>
      <c r="F595" s="46"/>
      <c r="G595" s="46"/>
      <c r="H595" s="46"/>
      <c r="I595" s="46"/>
      <c r="J595" s="46"/>
      <c r="K595" s="46"/>
      <c r="L595" s="46"/>
      <c r="M595" s="46"/>
      <c r="N595" s="46"/>
      <c r="O595" s="2"/>
      <c r="P595" s="2"/>
      <c r="Q595" s="2"/>
      <c r="R595" s="2"/>
      <c r="S595" s="2"/>
      <c r="T595" s="2"/>
      <c r="U595" s="2"/>
      <c r="V595" s="2"/>
      <c r="W595" s="2"/>
      <c r="X595" s="2"/>
      <c r="Y595" s="2"/>
      <c r="Z595" s="1"/>
      <c r="AA595" s="1"/>
      <c r="AB595" s="1"/>
      <c r="AC595" s="1"/>
      <c r="AD595" s="1"/>
    </row>
    <row r="596" spans="1:30" ht="15.75" customHeight="1">
      <c r="A596" s="46"/>
      <c r="B596" s="46"/>
      <c r="C596" s="46"/>
      <c r="D596" s="46"/>
      <c r="E596" s="46"/>
      <c r="F596" s="46"/>
      <c r="G596" s="46"/>
      <c r="H596" s="46"/>
      <c r="I596" s="46"/>
      <c r="J596" s="46"/>
      <c r="K596" s="46"/>
      <c r="L596" s="46"/>
      <c r="M596" s="46"/>
      <c r="N596" s="46"/>
      <c r="O596" s="2"/>
      <c r="P596" s="2"/>
      <c r="Q596" s="2"/>
      <c r="R596" s="2"/>
      <c r="S596" s="2"/>
      <c r="T596" s="2"/>
      <c r="U596" s="2"/>
      <c r="V596" s="2"/>
      <c r="W596" s="2"/>
      <c r="X596" s="2"/>
      <c r="Y596" s="2"/>
      <c r="Z596" s="1"/>
      <c r="AA596" s="1"/>
      <c r="AB596" s="1"/>
      <c r="AC596" s="1"/>
      <c r="AD596" s="1"/>
    </row>
    <row r="597" spans="1:30" ht="15.75" customHeight="1">
      <c r="A597" s="46"/>
      <c r="B597" s="46"/>
      <c r="C597" s="46"/>
      <c r="D597" s="46"/>
      <c r="E597" s="46"/>
      <c r="F597" s="46"/>
      <c r="G597" s="46"/>
      <c r="H597" s="46"/>
      <c r="I597" s="46"/>
      <c r="J597" s="46"/>
      <c r="K597" s="46"/>
      <c r="L597" s="46"/>
      <c r="M597" s="46"/>
      <c r="N597" s="46"/>
      <c r="O597" s="2"/>
      <c r="P597" s="2"/>
      <c r="Q597" s="2"/>
      <c r="R597" s="2"/>
      <c r="S597" s="2"/>
      <c r="T597" s="2"/>
      <c r="U597" s="2"/>
      <c r="V597" s="2"/>
      <c r="W597" s="2"/>
      <c r="X597" s="2"/>
      <c r="Y597" s="2"/>
      <c r="Z597" s="1"/>
      <c r="AA597" s="1"/>
      <c r="AB597" s="1"/>
      <c r="AC597" s="1"/>
      <c r="AD597" s="1"/>
    </row>
    <row r="598" spans="1:30" ht="15.75" customHeight="1">
      <c r="A598" s="46"/>
      <c r="B598" s="46"/>
      <c r="C598" s="46"/>
      <c r="D598" s="46"/>
      <c r="E598" s="46"/>
      <c r="F598" s="46"/>
      <c r="G598" s="46"/>
      <c r="H598" s="46"/>
      <c r="I598" s="46"/>
      <c r="J598" s="46"/>
      <c r="K598" s="46"/>
      <c r="L598" s="46"/>
      <c r="M598" s="46"/>
      <c r="N598" s="46"/>
      <c r="O598" s="2"/>
      <c r="P598" s="2"/>
      <c r="Q598" s="2"/>
      <c r="R598" s="2"/>
      <c r="S598" s="2"/>
      <c r="T598" s="2"/>
      <c r="U598" s="2"/>
      <c r="V598" s="2"/>
      <c r="W598" s="2"/>
      <c r="X598" s="2"/>
      <c r="Y598" s="2"/>
      <c r="Z598" s="1"/>
      <c r="AA598" s="1"/>
      <c r="AB598" s="1"/>
      <c r="AC598" s="1"/>
      <c r="AD598" s="1"/>
    </row>
    <row r="599" spans="1:30" ht="15.75" customHeight="1">
      <c r="A599" s="46"/>
      <c r="B599" s="46"/>
      <c r="C599" s="46"/>
      <c r="D599" s="46"/>
      <c r="E599" s="46"/>
      <c r="F599" s="46"/>
      <c r="G599" s="46"/>
      <c r="H599" s="46"/>
      <c r="I599" s="46"/>
      <c r="J599" s="46"/>
      <c r="K599" s="46"/>
      <c r="L599" s="46"/>
      <c r="M599" s="46"/>
      <c r="N599" s="46"/>
      <c r="O599" s="2"/>
      <c r="P599" s="2"/>
      <c r="Q599" s="2"/>
      <c r="R599" s="2"/>
      <c r="S599" s="2"/>
      <c r="T599" s="2"/>
      <c r="U599" s="2"/>
      <c r="V599" s="2"/>
      <c r="W599" s="2"/>
      <c r="X599" s="2"/>
      <c r="Y599" s="2"/>
      <c r="Z599" s="1"/>
      <c r="AA599" s="1"/>
      <c r="AB599" s="1"/>
      <c r="AC599" s="1"/>
      <c r="AD599" s="1"/>
    </row>
    <row r="600" spans="1:30" ht="15.75" customHeight="1">
      <c r="A600" s="46"/>
      <c r="B600" s="46"/>
      <c r="C600" s="46"/>
      <c r="D600" s="46"/>
      <c r="E600" s="46"/>
      <c r="F600" s="46"/>
      <c r="G600" s="46"/>
      <c r="H600" s="46"/>
      <c r="I600" s="46"/>
      <c r="J600" s="46"/>
      <c r="K600" s="46"/>
      <c r="L600" s="46"/>
      <c r="M600" s="46"/>
      <c r="N600" s="46"/>
      <c r="O600" s="2"/>
      <c r="P600" s="2"/>
      <c r="Q600" s="2"/>
      <c r="R600" s="2"/>
      <c r="S600" s="2"/>
      <c r="T600" s="2"/>
      <c r="U600" s="2"/>
      <c r="V600" s="2"/>
      <c r="W600" s="2"/>
      <c r="X600" s="2"/>
      <c r="Y600" s="2"/>
      <c r="Z600" s="1"/>
      <c r="AA600" s="1"/>
      <c r="AB600" s="1"/>
      <c r="AC600" s="1"/>
      <c r="AD600" s="1"/>
    </row>
    <row r="601" spans="1:30" ht="15.75" customHeight="1">
      <c r="A601" s="46"/>
      <c r="B601" s="46"/>
      <c r="C601" s="46"/>
      <c r="D601" s="46"/>
      <c r="E601" s="46"/>
      <c r="F601" s="46"/>
      <c r="G601" s="46"/>
      <c r="H601" s="46"/>
      <c r="I601" s="46"/>
      <c r="J601" s="46"/>
      <c r="K601" s="46"/>
      <c r="L601" s="46"/>
      <c r="M601" s="46"/>
      <c r="N601" s="46"/>
      <c r="O601" s="2"/>
      <c r="P601" s="2"/>
      <c r="Q601" s="2"/>
      <c r="R601" s="2"/>
      <c r="S601" s="2"/>
      <c r="T601" s="2"/>
      <c r="U601" s="2"/>
      <c r="V601" s="2"/>
      <c r="W601" s="2"/>
      <c r="X601" s="2"/>
      <c r="Y601" s="2"/>
      <c r="Z601" s="1"/>
      <c r="AA601" s="1"/>
      <c r="AB601" s="1"/>
      <c r="AC601" s="1"/>
      <c r="AD601" s="1"/>
    </row>
    <row r="602" spans="1:30" ht="15.75" customHeight="1">
      <c r="A602" s="46"/>
      <c r="B602" s="46"/>
      <c r="C602" s="46"/>
      <c r="D602" s="46"/>
      <c r="E602" s="46"/>
      <c r="F602" s="46"/>
      <c r="G602" s="46"/>
      <c r="H602" s="46"/>
      <c r="I602" s="46"/>
      <c r="J602" s="46"/>
      <c r="K602" s="46"/>
      <c r="L602" s="46"/>
      <c r="M602" s="46"/>
      <c r="N602" s="46"/>
      <c r="O602" s="2"/>
      <c r="P602" s="2"/>
      <c r="Q602" s="2"/>
      <c r="R602" s="2"/>
      <c r="S602" s="2"/>
      <c r="T602" s="2"/>
      <c r="U602" s="2"/>
      <c r="V602" s="2"/>
      <c r="W602" s="2"/>
      <c r="X602" s="2"/>
      <c r="Y602" s="2"/>
      <c r="Z602" s="1"/>
      <c r="AA602" s="1"/>
      <c r="AB602" s="1"/>
      <c r="AC602" s="1"/>
      <c r="AD602" s="1"/>
    </row>
    <row r="603" spans="1:30" ht="15.75" customHeight="1">
      <c r="A603" s="46"/>
      <c r="B603" s="46"/>
      <c r="C603" s="46"/>
      <c r="D603" s="46"/>
      <c r="E603" s="46"/>
      <c r="F603" s="46"/>
      <c r="G603" s="46"/>
      <c r="H603" s="46"/>
      <c r="I603" s="46"/>
      <c r="J603" s="46"/>
      <c r="K603" s="46"/>
      <c r="L603" s="46"/>
      <c r="M603" s="46"/>
      <c r="N603" s="46"/>
      <c r="O603" s="2"/>
      <c r="P603" s="2"/>
      <c r="Q603" s="2"/>
      <c r="R603" s="2"/>
      <c r="S603" s="2"/>
      <c r="T603" s="2"/>
      <c r="U603" s="2"/>
      <c r="V603" s="2"/>
      <c r="W603" s="2"/>
      <c r="X603" s="2"/>
      <c r="Y603" s="2"/>
      <c r="Z603" s="1"/>
      <c r="AA603" s="1"/>
      <c r="AB603" s="1"/>
      <c r="AC603" s="1"/>
      <c r="AD603" s="1"/>
    </row>
    <row r="604" spans="1:30" ht="15.75" customHeight="1">
      <c r="A604" s="46"/>
      <c r="B604" s="46"/>
      <c r="C604" s="46"/>
      <c r="D604" s="46"/>
      <c r="E604" s="46"/>
      <c r="F604" s="46"/>
      <c r="G604" s="46"/>
      <c r="H604" s="46"/>
      <c r="I604" s="46"/>
      <c r="J604" s="46"/>
      <c r="K604" s="46"/>
      <c r="L604" s="46"/>
      <c r="M604" s="46"/>
      <c r="N604" s="46"/>
      <c r="O604" s="2"/>
      <c r="P604" s="2"/>
      <c r="Q604" s="2"/>
      <c r="R604" s="2"/>
      <c r="S604" s="2"/>
      <c r="T604" s="2"/>
      <c r="U604" s="2"/>
      <c r="V604" s="2"/>
      <c r="W604" s="2"/>
      <c r="X604" s="2"/>
      <c r="Y604" s="2"/>
      <c r="Z604" s="1"/>
      <c r="AA604" s="1"/>
      <c r="AB604" s="1"/>
      <c r="AC604" s="1"/>
      <c r="AD604" s="1"/>
    </row>
    <row r="605" spans="1:30" ht="15.75" customHeight="1">
      <c r="A605" s="46"/>
      <c r="B605" s="46"/>
      <c r="C605" s="46"/>
      <c r="D605" s="46"/>
      <c r="E605" s="46"/>
      <c r="F605" s="46"/>
      <c r="G605" s="46"/>
      <c r="H605" s="46"/>
      <c r="I605" s="46"/>
      <c r="J605" s="46"/>
      <c r="K605" s="46"/>
      <c r="L605" s="46"/>
      <c r="M605" s="46"/>
      <c r="N605" s="46"/>
      <c r="O605" s="2"/>
      <c r="P605" s="2"/>
      <c r="Q605" s="2"/>
      <c r="R605" s="2"/>
      <c r="S605" s="2"/>
      <c r="T605" s="2"/>
      <c r="U605" s="2"/>
      <c r="V605" s="2"/>
      <c r="W605" s="2"/>
      <c r="X605" s="2"/>
      <c r="Y605" s="2"/>
      <c r="Z605" s="1"/>
      <c r="AA605" s="1"/>
      <c r="AB605" s="1"/>
      <c r="AC605" s="1"/>
      <c r="AD605" s="1"/>
    </row>
    <row r="606" spans="1:30" ht="15.75" customHeight="1">
      <c r="A606" s="46"/>
      <c r="B606" s="46"/>
      <c r="C606" s="46"/>
      <c r="D606" s="46"/>
      <c r="E606" s="46"/>
      <c r="F606" s="46"/>
      <c r="G606" s="46"/>
      <c r="H606" s="46"/>
      <c r="I606" s="46"/>
      <c r="J606" s="46"/>
      <c r="K606" s="46"/>
      <c r="L606" s="46"/>
      <c r="M606" s="46"/>
      <c r="N606" s="46"/>
      <c r="O606" s="2"/>
      <c r="P606" s="2"/>
      <c r="Q606" s="2"/>
      <c r="R606" s="2"/>
      <c r="S606" s="2"/>
      <c r="T606" s="2"/>
      <c r="U606" s="2"/>
      <c r="V606" s="2"/>
      <c r="W606" s="2"/>
      <c r="X606" s="2"/>
      <c r="Y606" s="2"/>
      <c r="Z606" s="1"/>
      <c r="AA606" s="1"/>
      <c r="AB606" s="1"/>
      <c r="AC606" s="1"/>
      <c r="AD606" s="1"/>
    </row>
    <row r="607" spans="1:30" ht="15.75" customHeight="1">
      <c r="A607" s="46"/>
      <c r="B607" s="46"/>
      <c r="C607" s="46"/>
      <c r="D607" s="46"/>
      <c r="E607" s="46"/>
      <c r="F607" s="46"/>
      <c r="G607" s="46"/>
      <c r="H607" s="46"/>
      <c r="I607" s="46"/>
      <c r="J607" s="46"/>
      <c r="K607" s="46"/>
      <c r="L607" s="46"/>
      <c r="M607" s="46"/>
      <c r="N607" s="46"/>
      <c r="O607" s="2"/>
      <c r="P607" s="2"/>
      <c r="Q607" s="2"/>
      <c r="R607" s="2"/>
      <c r="S607" s="2"/>
      <c r="T607" s="2"/>
      <c r="U607" s="2"/>
      <c r="V607" s="2"/>
      <c r="W607" s="2"/>
      <c r="X607" s="2"/>
      <c r="Y607" s="2"/>
      <c r="Z607" s="1"/>
      <c r="AA607" s="1"/>
      <c r="AB607" s="1"/>
      <c r="AC607" s="1"/>
      <c r="AD607" s="1"/>
    </row>
    <row r="608" spans="1:30" ht="15.75" customHeight="1">
      <c r="A608" s="46"/>
      <c r="B608" s="46"/>
      <c r="C608" s="46"/>
      <c r="D608" s="46"/>
      <c r="E608" s="46"/>
      <c r="F608" s="46"/>
      <c r="G608" s="46"/>
      <c r="H608" s="46"/>
      <c r="I608" s="46"/>
      <c r="J608" s="46"/>
      <c r="K608" s="46"/>
      <c r="L608" s="46"/>
      <c r="M608" s="46"/>
      <c r="N608" s="46"/>
      <c r="O608" s="2"/>
      <c r="P608" s="2"/>
      <c r="Q608" s="2"/>
      <c r="R608" s="2"/>
      <c r="S608" s="2"/>
      <c r="T608" s="2"/>
      <c r="U608" s="2"/>
      <c r="V608" s="2"/>
      <c r="W608" s="2"/>
      <c r="X608" s="2"/>
      <c r="Y608" s="2"/>
      <c r="Z608" s="1"/>
      <c r="AA608" s="1"/>
      <c r="AB608" s="1"/>
      <c r="AC608" s="1"/>
      <c r="AD608" s="1"/>
    </row>
    <row r="609" spans="1:30" ht="15.75" customHeight="1">
      <c r="A609" s="46"/>
      <c r="B609" s="46"/>
      <c r="C609" s="46"/>
      <c r="D609" s="46"/>
      <c r="E609" s="46"/>
      <c r="F609" s="46"/>
      <c r="G609" s="46"/>
      <c r="H609" s="46"/>
      <c r="I609" s="46"/>
      <c r="J609" s="46"/>
      <c r="K609" s="46"/>
      <c r="L609" s="46"/>
      <c r="M609" s="46"/>
      <c r="N609" s="46"/>
      <c r="O609" s="2"/>
      <c r="P609" s="2"/>
      <c r="Q609" s="2"/>
      <c r="R609" s="2"/>
      <c r="S609" s="2"/>
      <c r="T609" s="2"/>
      <c r="U609" s="2"/>
      <c r="V609" s="2"/>
      <c r="W609" s="2"/>
      <c r="X609" s="2"/>
      <c r="Y609" s="2"/>
      <c r="Z609" s="1"/>
      <c r="AA609" s="1"/>
      <c r="AB609" s="1"/>
      <c r="AC609" s="1"/>
      <c r="AD609" s="1"/>
    </row>
    <row r="610" spans="1:30" ht="15.75" customHeight="1">
      <c r="A610" s="46"/>
      <c r="B610" s="46"/>
      <c r="C610" s="46"/>
      <c r="D610" s="46"/>
      <c r="E610" s="46"/>
      <c r="F610" s="46"/>
      <c r="G610" s="46"/>
      <c r="H610" s="46"/>
      <c r="I610" s="46"/>
      <c r="J610" s="46"/>
      <c r="K610" s="46"/>
      <c r="L610" s="46"/>
      <c r="M610" s="46"/>
      <c r="N610" s="46"/>
      <c r="O610" s="2"/>
      <c r="P610" s="2"/>
      <c r="Q610" s="2"/>
      <c r="R610" s="2"/>
      <c r="S610" s="2"/>
      <c r="T610" s="2"/>
      <c r="U610" s="2"/>
      <c r="V610" s="2"/>
      <c r="W610" s="2"/>
      <c r="X610" s="2"/>
      <c r="Y610" s="2"/>
      <c r="Z610" s="1"/>
      <c r="AA610" s="1"/>
      <c r="AB610" s="1"/>
      <c r="AC610" s="1"/>
      <c r="AD610" s="1"/>
    </row>
    <row r="611" spans="1:30" ht="15.75" customHeight="1">
      <c r="A611" s="46"/>
      <c r="B611" s="46"/>
      <c r="C611" s="46"/>
      <c r="D611" s="46"/>
      <c r="E611" s="46"/>
      <c r="F611" s="46"/>
      <c r="G611" s="46"/>
      <c r="H611" s="46"/>
      <c r="I611" s="46"/>
      <c r="J611" s="46"/>
      <c r="K611" s="46"/>
      <c r="L611" s="46"/>
      <c r="M611" s="46"/>
      <c r="N611" s="46"/>
      <c r="O611" s="2"/>
      <c r="P611" s="2"/>
      <c r="Q611" s="2"/>
      <c r="R611" s="2"/>
      <c r="S611" s="2"/>
      <c r="T611" s="2"/>
      <c r="U611" s="2"/>
      <c r="V611" s="2"/>
      <c r="W611" s="2"/>
      <c r="X611" s="2"/>
      <c r="Y611" s="2"/>
      <c r="Z611" s="1"/>
      <c r="AA611" s="1"/>
      <c r="AB611" s="1"/>
      <c r="AC611" s="1"/>
      <c r="AD611" s="1"/>
    </row>
    <row r="612" spans="1:30" ht="15.75" customHeight="1">
      <c r="A612" s="46"/>
      <c r="B612" s="46"/>
      <c r="C612" s="46"/>
      <c r="D612" s="46"/>
      <c r="E612" s="46"/>
      <c r="F612" s="46"/>
      <c r="G612" s="46"/>
      <c r="H612" s="46"/>
      <c r="I612" s="46"/>
      <c r="J612" s="46"/>
      <c r="K612" s="46"/>
      <c r="L612" s="46"/>
      <c r="M612" s="46"/>
      <c r="N612" s="46"/>
      <c r="O612" s="2"/>
      <c r="P612" s="2"/>
      <c r="Q612" s="2"/>
      <c r="R612" s="2"/>
      <c r="S612" s="2"/>
      <c r="T612" s="2"/>
      <c r="U612" s="2"/>
      <c r="V612" s="2"/>
      <c r="W612" s="2"/>
      <c r="X612" s="2"/>
      <c r="Y612" s="2"/>
      <c r="Z612" s="1"/>
      <c r="AA612" s="1"/>
      <c r="AB612" s="1"/>
      <c r="AC612" s="1"/>
      <c r="AD612" s="1"/>
    </row>
    <row r="613" spans="1:30" ht="15.75" customHeight="1">
      <c r="A613" s="46"/>
      <c r="B613" s="46"/>
      <c r="C613" s="46"/>
      <c r="D613" s="46"/>
      <c r="E613" s="46"/>
      <c r="F613" s="46"/>
      <c r="G613" s="46"/>
      <c r="H613" s="46"/>
      <c r="I613" s="46"/>
      <c r="J613" s="46"/>
      <c r="K613" s="46"/>
      <c r="L613" s="46"/>
      <c r="M613" s="46"/>
      <c r="N613" s="46"/>
      <c r="O613" s="2"/>
      <c r="P613" s="2"/>
      <c r="Q613" s="2"/>
      <c r="R613" s="2"/>
      <c r="S613" s="2"/>
      <c r="T613" s="2"/>
      <c r="U613" s="2"/>
      <c r="V613" s="2"/>
      <c r="W613" s="2"/>
      <c r="X613" s="2"/>
      <c r="Y613" s="2"/>
      <c r="Z613" s="1"/>
      <c r="AA613" s="1"/>
      <c r="AB613" s="1"/>
      <c r="AC613" s="1"/>
      <c r="AD613" s="1"/>
    </row>
    <row r="614" spans="1:30" ht="15.75" customHeight="1">
      <c r="A614" s="46"/>
      <c r="B614" s="46"/>
      <c r="C614" s="46"/>
      <c r="D614" s="46"/>
      <c r="E614" s="46"/>
      <c r="F614" s="46"/>
      <c r="G614" s="46"/>
      <c r="H614" s="46"/>
      <c r="I614" s="46"/>
      <c r="J614" s="46"/>
      <c r="K614" s="46"/>
      <c r="L614" s="46"/>
      <c r="M614" s="46"/>
      <c r="N614" s="46"/>
      <c r="O614" s="2"/>
      <c r="P614" s="2"/>
      <c r="Q614" s="2"/>
      <c r="R614" s="2"/>
      <c r="S614" s="2"/>
      <c r="T614" s="2"/>
      <c r="U614" s="2"/>
      <c r="V614" s="2"/>
      <c r="W614" s="2"/>
      <c r="X614" s="2"/>
      <c r="Y614" s="2"/>
      <c r="Z614" s="1"/>
      <c r="AA614" s="1"/>
      <c r="AB614" s="1"/>
      <c r="AC614" s="1"/>
      <c r="AD614" s="1"/>
    </row>
    <row r="615" spans="1:30" ht="15.75" customHeight="1">
      <c r="A615" s="46"/>
      <c r="B615" s="46"/>
      <c r="C615" s="46"/>
      <c r="D615" s="46"/>
      <c r="E615" s="46"/>
      <c r="F615" s="46"/>
      <c r="G615" s="46"/>
      <c r="H615" s="46"/>
      <c r="I615" s="46"/>
      <c r="J615" s="46"/>
      <c r="K615" s="46"/>
      <c r="L615" s="46"/>
      <c r="M615" s="46"/>
      <c r="N615" s="46"/>
      <c r="O615" s="2"/>
      <c r="P615" s="2"/>
      <c r="Q615" s="2"/>
      <c r="R615" s="2"/>
      <c r="S615" s="2"/>
      <c r="T615" s="2"/>
      <c r="U615" s="2"/>
      <c r="V615" s="2"/>
      <c r="W615" s="2"/>
      <c r="X615" s="2"/>
      <c r="Y615" s="2"/>
      <c r="Z615" s="1"/>
      <c r="AA615" s="1"/>
      <c r="AB615" s="1"/>
      <c r="AC615" s="1"/>
      <c r="AD615" s="1"/>
    </row>
    <row r="616" spans="1:30" ht="15.75" customHeight="1">
      <c r="A616" s="46"/>
      <c r="B616" s="46"/>
      <c r="C616" s="46"/>
      <c r="D616" s="46"/>
      <c r="E616" s="46"/>
      <c r="F616" s="46"/>
      <c r="G616" s="46"/>
      <c r="H616" s="46"/>
      <c r="I616" s="46"/>
      <c r="J616" s="46"/>
      <c r="K616" s="46"/>
      <c r="L616" s="46"/>
      <c r="M616" s="46"/>
      <c r="N616" s="46"/>
      <c r="O616" s="2"/>
      <c r="P616" s="2"/>
      <c r="Q616" s="2"/>
      <c r="R616" s="2"/>
      <c r="S616" s="2"/>
      <c r="T616" s="2"/>
      <c r="U616" s="2"/>
      <c r="V616" s="2"/>
      <c r="W616" s="2"/>
      <c r="X616" s="2"/>
      <c r="Y616" s="2"/>
      <c r="Z616" s="1"/>
      <c r="AA616" s="1"/>
      <c r="AB616" s="1"/>
      <c r="AC616" s="1"/>
      <c r="AD616" s="1"/>
    </row>
    <row r="617" spans="1:30" ht="15.75" customHeight="1">
      <c r="A617" s="46"/>
      <c r="B617" s="46"/>
      <c r="C617" s="46"/>
      <c r="D617" s="46"/>
      <c r="E617" s="46"/>
      <c r="F617" s="46"/>
      <c r="G617" s="46"/>
      <c r="H617" s="46"/>
      <c r="I617" s="46"/>
      <c r="J617" s="46"/>
      <c r="K617" s="46"/>
      <c r="L617" s="46"/>
      <c r="M617" s="46"/>
      <c r="N617" s="46"/>
      <c r="O617" s="2"/>
      <c r="P617" s="2"/>
      <c r="Q617" s="2"/>
      <c r="R617" s="2"/>
      <c r="S617" s="2"/>
      <c r="T617" s="2"/>
      <c r="U617" s="2"/>
      <c r="V617" s="2"/>
      <c r="W617" s="2"/>
      <c r="X617" s="2"/>
      <c r="Y617" s="2"/>
      <c r="Z617" s="1"/>
      <c r="AA617" s="1"/>
      <c r="AB617" s="1"/>
      <c r="AC617" s="1"/>
      <c r="AD617" s="1"/>
    </row>
    <row r="618" spans="1:30" ht="15.75" customHeight="1">
      <c r="A618" s="46"/>
      <c r="B618" s="46"/>
      <c r="C618" s="46"/>
      <c r="D618" s="46"/>
      <c r="E618" s="46"/>
      <c r="F618" s="46"/>
      <c r="G618" s="46"/>
      <c r="H618" s="46"/>
      <c r="I618" s="46"/>
      <c r="J618" s="46"/>
      <c r="K618" s="46"/>
      <c r="L618" s="46"/>
      <c r="M618" s="46"/>
      <c r="N618" s="46"/>
      <c r="O618" s="2"/>
      <c r="P618" s="2"/>
      <c r="Q618" s="2"/>
      <c r="R618" s="2"/>
      <c r="S618" s="2"/>
      <c r="T618" s="2"/>
      <c r="U618" s="2"/>
      <c r="V618" s="2"/>
      <c r="W618" s="2"/>
      <c r="X618" s="2"/>
      <c r="Y618" s="2"/>
      <c r="Z618" s="1"/>
      <c r="AA618" s="1"/>
      <c r="AB618" s="1"/>
      <c r="AC618" s="1"/>
      <c r="AD618" s="1"/>
    </row>
    <row r="619" spans="1:30" ht="15.75" customHeight="1">
      <c r="A619" s="46"/>
      <c r="B619" s="46"/>
      <c r="C619" s="46"/>
      <c r="D619" s="46"/>
      <c r="E619" s="46"/>
      <c r="F619" s="46"/>
      <c r="G619" s="46"/>
      <c r="H619" s="46"/>
      <c r="I619" s="46"/>
      <c r="J619" s="46"/>
      <c r="K619" s="46"/>
      <c r="L619" s="46"/>
      <c r="M619" s="46"/>
      <c r="N619" s="46"/>
      <c r="O619" s="2"/>
      <c r="P619" s="2"/>
      <c r="Q619" s="2"/>
      <c r="R619" s="2"/>
      <c r="S619" s="2"/>
      <c r="T619" s="2"/>
      <c r="U619" s="2"/>
      <c r="V619" s="2"/>
      <c r="W619" s="2"/>
      <c r="X619" s="2"/>
      <c r="Y619" s="2"/>
      <c r="Z619" s="1"/>
      <c r="AA619" s="1"/>
      <c r="AB619" s="1"/>
      <c r="AC619" s="1"/>
      <c r="AD619" s="1"/>
    </row>
    <row r="620" spans="1:30" ht="15.75" customHeight="1">
      <c r="A620" s="46"/>
      <c r="B620" s="46"/>
      <c r="C620" s="46"/>
      <c r="D620" s="46"/>
      <c r="E620" s="46"/>
      <c r="F620" s="46"/>
      <c r="G620" s="46"/>
      <c r="H620" s="46"/>
      <c r="I620" s="46"/>
      <c r="J620" s="46"/>
      <c r="K620" s="46"/>
      <c r="L620" s="46"/>
      <c r="M620" s="46"/>
      <c r="N620" s="46"/>
      <c r="O620" s="2"/>
      <c r="P620" s="2"/>
      <c r="Q620" s="2"/>
      <c r="R620" s="2"/>
      <c r="S620" s="2"/>
      <c r="T620" s="2"/>
      <c r="U620" s="2"/>
      <c r="V620" s="2"/>
      <c r="W620" s="2"/>
      <c r="X620" s="2"/>
      <c r="Y620" s="2"/>
      <c r="Z620" s="1"/>
      <c r="AA620" s="1"/>
      <c r="AB620" s="1"/>
      <c r="AC620" s="1"/>
      <c r="AD620" s="1"/>
    </row>
    <row r="621" spans="1:30" ht="15.75" customHeight="1">
      <c r="A621" s="46"/>
      <c r="B621" s="46"/>
      <c r="C621" s="46"/>
      <c r="D621" s="46"/>
      <c r="E621" s="46"/>
      <c r="F621" s="46"/>
      <c r="G621" s="46"/>
      <c r="H621" s="46"/>
      <c r="I621" s="46"/>
      <c r="J621" s="46"/>
      <c r="K621" s="46"/>
      <c r="L621" s="46"/>
      <c r="M621" s="46"/>
      <c r="N621" s="46"/>
      <c r="O621" s="2"/>
      <c r="P621" s="2"/>
      <c r="Q621" s="2"/>
      <c r="R621" s="2"/>
      <c r="S621" s="2"/>
      <c r="T621" s="2"/>
      <c r="U621" s="2"/>
      <c r="V621" s="2"/>
      <c r="W621" s="2"/>
      <c r="X621" s="2"/>
      <c r="Y621" s="2"/>
      <c r="Z621" s="1"/>
      <c r="AA621" s="1"/>
      <c r="AB621" s="1"/>
      <c r="AC621" s="1"/>
      <c r="AD621" s="1"/>
    </row>
    <row r="622" spans="1:30" ht="15.75" customHeight="1">
      <c r="A622" s="46"/>
      <c r="B622" s="46"/>
      <c r="C622" s="46"/>
      <c r="D622" s="46"/>
      <c r="E622" s="46"/>
      <c r="F622" s="46"/>
      <c r="G622" s="46"/>
      <c r="H622" s="46"/>
      <c r="I622" s="46"/>
      <c r="J622" s="46"/>
      <c r="K622" s="46"/>
      <c r="L622" s="46"/>
      <c r="M622" s="46"/>
      <c r="N622" s="46"/>
      <c r="O622" s="2"/>
      <c r="P622" s="2"/>
      <c r="Q622" s="2"/>
      <c r="R622" s="2"/>
      <c r="S622" s="2"/>
      <c r="T622" s="2"/>
      <c r="U622" s="2"/>
      <c r="V622" s="2"/>
      <c r="W622" s="2"/>
      <c r="X622" s="2"/>
      <c r="Y622" s="2"/>
      <c r="Z622" s="1"/>
      <c r="AA622" s="1"/>
      <c r="AB622" s="1"/>
      <c r="AC622" s="1"/>
      <c r="AD622" s="1"/>
    </row>
    <row r="623" spans="1:30" ht="15.75" customHeight="1">
      <c r="A623" s="46"/>
      <c r="B623" s="46"/>
      <c r="C623" s="46"/>
      <c r="D623" s="46"/>
      <c r="E623" s="46"/>
      <c r="F623" s="46"/>
      <c r="G623" s="46"/>
      <c r="H623" s="46"/>
      <c r="I623" s="46"/>
      <c r="J623" s="46"/>
      <c r="K623" s="46"/>
      <c r="L623" s="46"/>
      <c r="M623" s="46"/>
      <c r="N623" s="46"/>
      <c r="O623" s="2"/>
      <c r="P623" s="2"/>
      <c r="Q623" s="2"/>
      <c r="R623" s="2"/>
      <c r="S623" s="2"/>
      <c r="T623" s="2"/>
      <c r="U623" s="2"/>
      <c r="V623" s="2"/>
      <c r="W623" s="2"/>
      <c r="X623" s="2"/>
      <c r="Y623" s="2"/>
      <c r="Z623" s="1"/>
      <c r="AA623" s="1"/>
      <c r="AB623" s="1"/>
      <c r="AC623" s="1"/>
      <c r="AD623" s="1"/>
    </row>
    <row r="624" spans="1:30" ht="15.75" customHeight="1">
      <c r="A624" s="46"/>
      <c r="B624" s="46"/>
      <c r="C624" s="46"/>
      <c r="D624" s="46"/>
      <c r="E624" s="46"/>
      <c r="F624" s="46"/>
      <c r="G624" s="46"/>
      <c r="H624" s="46"/>
      <c r="I624" s="46"/>
      <c r="J624" s="46"/>
      <c r="K624" s="46"/>
      <c r="L624" s="46"/>
      <c r="M624" s="46"/>
      <c r="N624" s="46"/>
      <c r="O624" s="2"/>
      <c r="P624" s="2"/>
      <c r="Q624" s="2"/>
      <c r="R624" s="2"/>
      <c r="S624" s="2"/>
      <c r="T624" s="2"/>
      <c r="U624" s="2"/>
      <c r="V624" s="2"/>
      <c r="W624" s="2"/>
      <c r="X624" s="2"/>
      <c r="Y624" s="2"/>
      <c r="Z624" s="1"/>
      <c r="AA624" s="1"/>
      <c r="AB624" s="1"/>
      <c r="AC624" s="1"/>
      <c r="AD624" s="1"/>
    </row>
    <row r="625" spans="1:30" ht="15.75" customHeight="1">
      <c r="A625" s="46"/>
      <c r="B625" s="46"/>
      <c r="C625" s="46"/>
      <c r="D625" s="46"/>
      <c r="E625" s="46"/>
      <c r="F625" s="46"/>
      <c r="G625" s="46"/>
      <c r="H625" s="46"/>
      <c r="I625" s="46"/>
      <c r="J625" s="46"/>
      <c r="K625" s="46"/>
      <c r="L625" s="46"/>
      <c r="M625" s="46"/>
      <c r="N625" s="46"/>
      <c r="O625" s="2"/>
      <c r="P625" s="2"/>
      <c r="Q625" s="2"/>
      <c r="R625" s="2"/>
      <c r="S625" s="2"/>
      <c r="T625" s="2"/>
      <c r="U625" s="2"/>
      <c r="V625" s="2"/>
      <c r="W625" s="2"/>
      <c r="X625" s="2"/>
      <c r="Y625" s="2"/>
      <c r="Z625" s="1"/>
      <c r="AA625" s="1"/>
      <c r="AB625" s="1"/>
      <c r="AC625" s="1"/>
      <c r="AD625" s="1"/>
    </row>
    <row r="626" spans="1:30" ht="15.75" customHeight="1">
      <c r="A626" s="46"/>
      <c r="B626" s="46"/>
      <c r="C626" s="46"/>
      <c r="D626" s="46"/>
      <c r="E626" s="46"/>
      <c r="F626" s="46"/>
      <c r="G626" s="46"/>
      <c r="H626" s="46"/>
      <c r="I626" s="46"/>
      <c r="J626" s="46"/>
      <c r="K626" s="46"/>
      <c r="L626" s="46"/>
      <c r="M626" s="46"/>
      <c r="N626" s="46"/>
      <c r="O626" s="2"/>
      <c r="P626" s="2"/>
      <c r="Q626" s="2"/>
      <c r="R626" s="2"/>
      <c r="S626" s="2"/>
      <c r="T626" s="2"/>
      <c r="U626" s="2"/>
      <c r="V626" s="2"/>
      <c r="W626" s="2"/>
      <c r="X626" s="2"/>
      <c r="Y626" s="2"/>
      <c r="Z626" s="1"/>
      <c r="AA626" s="1"/>
      <c r="AB626" s="1"/>
      <c r="AC626" s="1"/>
      <c r="AD626" s="1"/>
    </row>
    <row r="627" spans="1:30" ht="15.75" customHeight="1">
      <c r="A627" s="46"/>
      <c r="B627" s="46"/>
      <c r="C627" s="46"/>
      <c r="D627" s="46"/>
      <c r="E627" s="46"/>
      <c r="F627" s="46"/>
      <c r="G627" s="46"/>
      <c r="H627" s="46"/>
      <c r="I627" s="46"/>
      <c r="J627" s="46"/>
      <c r="K627" s="46"/>
      <c r="L627" s="46"/>
      <c r="M627" s="46"/>
      <c r="N627" s="46"/>
      <c r="O627" s="2"/>
      <c r="P627" s="2"/>
      <c r="Q627" s="2"/>
      <c r="R627" s="2"/>
      <c r="S627" s="2"/>
      <c r="T627" s="2"/>
      <c r="U627" s="2"/>
      <c r="V627" s="2"/>
      <c r="W627" s="2"/>
      <c r="X627" s="2"/>
      <c r="Y627" s="2"/>
      <c r="Z627" s="1"/>
      <c r="AA627" s="1"/>
      <c r="AB627" s="1"/>
      <c r="AC627" s="1"/>
      <c r="AD627" s="1"/>
    </row>
    <row r="628" spans="1:30" ht="15.75" customHeight="1">
      <c r="A628" s="46"/>
      <c r="B628" s="46"/>
      <c r="C628" s="46"/>
      <c r="D628" s="46"/>
      <c r="E628" s="46"/>
      <c r="F628" s="46"/>
      <c r="G628" s="46"/>
      <c r="H628" s="46"/>
      <c r="I628" s="46"/>
      <c r="J628" s="46"/>
      <c r="K628" s="46"/>
      <c r="L628" s="46"/>
      <c r="M628" s="46"/>
      <c r="N628" s="46"/>
      <c r="O628" s="2"/>
      <c r="P628" s="2"/>
      <c r="Q628" s="2"/>
      <c r="R628" s="2"/>
      <c r="S628" s="2"/>
      <c r="T628" s="2"/>
      <c r="U628" s="2"/>
      <c r="V628" s="2"/>
      <c r="W628" s="2"/>
      <c r="X628" s="2"/>
      <c r="Y628" s="2"/>
      <c r="Z628" s="1"/>
      <c r="AA628" s="1"/>
      <c r="AB628" s="1"/>
      <c r="AC628" s="1"/>
      <c r="AD628" s="1"/>
    </row>
    <row r="629" spans="1:30" ht="15.75" customHeight="1">
      <c r="A629" s="46"/>
      <c r="B629" s="46"/>
      <c r="C629" s="46"/>
      <c r="D629" s="46"/>
      <c r="E629" s="46"/>
      <c r="F629" s="46"/>
      <c r="G629" s="46"/>
      <c r="H629" s="46"/>
      <c r="I629" s="46"/>
      <c r="J629" s="46"/>
      <c r="K629" s="46"/>
      <c r="L629" s="46"/>
      <c r="M629" s="46"/>
      <c r="N629" s="46"/>
      <c r="O629" s="2"/>
      <c r="P629" s="2"/>
      <c r="Q629" s="2"/>
      <c r="R629" s="2"/>
      <c r="S629" s="2"/>
      <c r="T629" s="2"/>
      <c r="U629" s="2"/>
      <c r="V629" s="2"/>
      <c r="W629" s="2"/>
      <c r="X629" s="2"/>
      <c r="Y629" s="2"/>
      <c r="Z629" s="1"/>
      <c r="AA629" s="1"/>
      <c r="AB629" s="1"/>
      <c r="AC629" s="1"/>
      <c r="AD629" s="1"/>
    </row>
    <row r="630" spans="1:30" ht="15.75" customHeight="1">
      <c r="A630" s="46"/>
      <c r="B630" s="46"/>
      <c r="C630" s="46"/>
      <c r="D630" s="46"/>
      <c r="E630" s="46"/>
      <c r="F630" s="46"/>
      <c r="G630" s="46"/>
      <c r="H630" s="46"/>
      <c r="I630" s="46"/>
      <c r="J630" s="46"/>
      <c r="K630" s="46"/>
      <c r="L630" s="46"/>
      <c r="M630" s="46"/>
      <c r="N630" s="46"/>
      <c r="O630" s="2"/>
      <c r="P630" s="2"/>
      <c r="Q630" s="2"/>
      <c r="R630" s="2"/>
      <c r="S630" s="2"/>
      <c r="T630" s="2"/>
      <c r="U630" s="2"/>
      <c r="V630" s="2"/>
      <c r="W630" s="2"/>
      <c r="X630" s="2"/>
      <c r="Y630" s="2"/>
      <c r="Z630" s="1"/>
      <c r="AA630" s="1"/>
      <c r="AB630" s="1"/>
      <c r="AC630" s="1"/>
      <c r="AD630" s="1"/>
    </row>
    <row r="631" spans="1:30" ht="15.75" customHeight="1">
      <c r="A631" s="46"/>
      <c r="B631" s="46"/>
      <c r="C631" s="46"/>
      <c r="D631" s="46"/>
      <c r="E631" s="46"/>
      <c r="F631" s="46"/>
      <c r="G631" s="46"/>
      <c r="H631" s="46"/>
      <c r="I631" s="46"/>
      <c r="J631" s="46"/>
      <c r="K631" s="46"/>
      <c r="L631" s="46"/>
      <c r="M631" s="46"/>
      <c r="N631" s="46"/>
      <c r="O631" s="2"/>
      <c r="P631" s="2"/>
      <c r="Q631" s="2"/>
      <c r="R631" s="2"/>
      <c r="S631" s="2"/>
      <c r="T631" s="2"/>
      <c r="U631" s="2"/>
      <c r="V631" s="2"/>
      <c r="W631" s="2"/>
      <c r="X631" s="2"/>
      <c r="Y631" s="2"/>
      <c r="Z631" s="1"/>
      <c r="AA631" s="1"/>
      <c r="AB631" s="1"/>
      <c r="AC631" s="1"/>
      <c r="AD631" s="1"/>
    </row>
    <row r="632" spans="1:30" ht="15.75" customHeight="1">
      <c r="A632" s="46"/>
      <c r="B632" s="46"/>
      <c r="C632" s="46"/>
      <c r="D632" s="46"/>
      <c r="E632" s="46"/>
      <c r="F632" s="46"/>
      <c r="G632" s="46"/>
      <c r="H632" s="46"/>
      <c r="I632" s="46"/>
      <c r="J632" s="46"/>
      <c r="K632" s="46"/>
      <c r="L632" s="46"/>
      <c r="M632" s="46"/>
      <c r="N632" s="46"/>
      <c r="O632" s="2"/>
      <c r="P632" s="2"/>
      <c r="Q632" s="2"/>
      <c r="R632" s="2"/>
      <c r="S632" s="2"/>
      <c r="T632" s="2"/>
      <c r="U632" s="2"/>
      <c r="V632" s="2"/>
      <c r="W632" s="2"/>
      <c r="X632" s="2"/>
      <c r="Y632" s="2"/>
      <c r="Z632" s="1"/>
      <c r="AA632" s="1"/>
      <c r="AB632" s="1"/>
      <c r="AC632" s="1"/>
      <c r="AD632" s="1"/>
    </row>
    <row r="633" spans="1:30" ht="15.75" customHeight="1">
      <c r="A633" s="46"/>
      <c r="B633" s="46"/>
      <c r="C633" s="46"/>
      <c r="D633" s="46"/>
      <c r="E633" s="46"/>
      <c r="F633" s="46"/>
      <c r="G633" s="46"/>
      <c r="H633" s="46"/>
      <c r="I633" s="46"/>
      <c r="J633" s="46"/>
      <c r="K633" s="46"/>
      <c r="L633" s="46"/>
      <c r="M633" s="46"/>
      <c r="N633" s="46"/>
      <c r="O633" s="2"/>
      <c r="P633" s="2"/>
      <c r="Q633" s="2"/>
      <c r="R633" s="2"/>
      <c r="S633" s="2"/>
      <c r="T633" s="2"/>
      <c r="U633" s="2"/>
      <c r="V633" s="2"/>
      <c r="W633" s="2"/>
      <c r="X633" s="2"/>
      <c r="Y633" s="2"/>
      <c r="Z633" s="1"/>
      <c r="AA633" s="1"/>
      <c r="AB633" s="1"/>
      <c r="AC633" s="1"/>
      <c r="AD633" s="1"/>
    </row>
    <row r="634" spans="1:30" ht="15.75" customHeight="1">
      <c r="A634" s="46"/>
      <c r="B634" s="46"/>
      <c r="C634" s="46"/>
      <c r="D634" s="46"/>
      <c r="E634" s="46"/>
      <c r="F634" s="46"/>
      <c r="G634" s="46"/>
      <c r="H634" s="46"/>
      <c r="I634" s="46"/>
      <c r="J634" s="46"/>
      <c r="K634" s="46"/>
      <c r="L634" s="46"/>
      <c r="M634" s="46"/>
      <c r="N634" s="46"/>
      <c r="O634" s="2"/>
      <c r="P634" s="2"/>
      <c r="Q634" s="2"/>
      <c r="R634" s="2"/>
      <c r="S634" s="2"/>
      <c r="T634" s="2"/>
      <c r="U634" s="2"/>
      <c r="V634" s="2"/>
      <c r="W634" s="2"/>
      <c r="X634" s="2"/>
      <c r="Y634" s="2"/>
      <c r="Z634" s="1"/>
      <c r="AA634" s="1"/>
      <c r="AB634" s="1"/>
      <c r="AC634" s="1"/>
      <c r="AD634" s="1"/>
    </row>
    <row r="635" spans="1:30" ht="15.75" customHeight="1">
      <c r="A635" s="46"/>
      <c r="B635" s="46"/>
      <c r="C635" s="46"/>
      <c r="D635" s="46"/>
      <c r="E635" s="46"/>
      <c r="F635" s="46"/>
      <c r="G635" s="46"/>
      <c r="H635" s="46"/>
      <c r="I635" s="46"/>
      <c r="J635" s="46"/>
      <c r="K635" s="46"/>
      <c r="L635" s="46"/>
      <c r="M635" s="46"/>
      <c r="N635" s="46"/>
      <c r="O635" s="2"/>
      <c r="P635" s="2"/>
      <c r="Q635" s="2"/>
      <c r="R635" s="2"/>
      <c r="S635" s="2"/>
      <c r="T635" s="2"/>
      <c r="U635" s="2"/>
      <c r="V635" s="2"/>
      <c r="W635" s="2"/>
      <c r="X635" s="2"/>
      <c r="Y635" s="2"/>
      <c r="Z635" s="1"/>
      <c r="AA635" s="1"/>
      <c r="AB635" s="1"/>
      <c r="AC635" s="1"/>
      <c r="AD635" s="1"/>
    </row>
    <row r="636" spans="1:30" ht="15.75" customHeight="1">
      <c r="A636" s="46"/>
      <c r="B636" s="46"/>
      <c r="C636" s="46"/>
      <c r="D636" s="46"/>
      <c r="E636" s="46"/>
      <c r="F636" s="46"/>
      <c r="G636" s="46"/>
      <c r="H636" s="46"/>
      <c r="I636" s="46"/>
      <c r="J636" s="46"/>
      <c r="K636" s="46"/>
      <c r="L636" s="46"/>
      <c r="M636" s="46"/>
      <c r="N636" s="46"/>
      <c r="O636" s="2"/>
      <c r="P636" s="2"/>
      <c r="Q636" s="2"/>
      <c r="R636" s="2"/>
      <c r="S636" s="2"/>
      <c r="T636" s="2"/>
      <c r="U636" s="2"/>
      <c r="V636" s="2"/>
      <c r="W636" s="2"/>
      <c r="X636" s="2"/>
      <c r="Y636" s="2"/>
      <c r="Z636" s="1"/>
      <c r="AA636" s="1"/>
      <c r="AB636" s="1"/>
      <c r="AC636" s="1"/>
      <c r="AD636" s="1"/>
    </row>
    <row r="637" spans="1:30" ht="15.75" customHeight="1">
      <c r="A637" s="46"/>
      <c r="B637" s="46"/>
      <c r="C637" s="46"/>
      <c r="D637" s="46"/>
      <c r="E637" s="46"/>
      <c r="F637" s="46"/>
      <c r="G637" s="46"/>
      <c r="H637" s="46"/>
      <c r="I637" s="46"/>
      <c r="J637" s="46"/>
      <c r="K637" s="46"/>
      <c r="L637" s="46"/>
      <c r="M637" s="46"/>
      <c r="N637" s="46"/>
      <c r="O637" s="2"/>
      <c r="P637" s="2"/>
      <c r="Q637" s="2"/>
      <c r="R637" s="2"/>
      <c r="S637" s="2"/>
      <c r="T637" s="2"/>
      <c r="U637" s="2"/>
      <c r="V637" s="2"/>
      <c r="W637" s="2"/>
      <c r="X637" s="2"/>
      <c r="Y637" s="2"/>
      <c r="Z637" s="1"/>
      <c r="AA637" s="1"/>
      <c r="AB637" s="1"/>
      <c r="AC637" s="1"/>
      <c r="AD637" s="1"/>
    </row>
    <row r="638" spans="1:30" ht="15.75" customHeight="1">
      <c r="A638" s="46"/>
      <c r="B638" s="46"/>
      <c r="C638" s="46"/>
      <c r="D638" s="46"/>
      <c r="E638" s="46"/>
      <c r="F638" s="46"/>
      <c r="G638" s="46"/>
      <c r="H638" s="46"/>
      <c r="I638" s="46"/>
      <c r="J638" s="46"/>
      <c r="K638" s="46"/>
      <c r="L638" s="46"/>
      <c r="M638" s="46"/>
      <c r="N638" s="46"/>
      <c r="O638" s="2"/>
      <c r="P638" s="2"/>
      <c r="Q638" s="2"/>
      <c r="R638" s="2"/>
      <c r="S638" s="2"/>
      <c r="T638" s="2"/>
      <c r="U638" s="2"/>
      <c r="V638" s="2"/>
      <c r="W638" s="2"/>
      <c r="X638" s="2"/>
      <c r="Y638" s="2"/>
      <c r="Z638" s="1"/>
      <c r="AA638" s="1"/>
      <c r="AB638" s="1"/>
      <c r="AC638" s="1"/>
      <c r="AD638" s="1"/>
    </row>
    <row r="639" spans="1:30" ht="15.75" customHeight="1">
      <c r="A639" s="46"/>
      <c r="B639" s="46"/>
      <c r="C639" s="46"/>
      <c r="D639" s="46"/>
      <c r="E639" s="46"/>
      <c r="F639" s="46"/>
      <c r="G639" s="46"/>
      <c r="H639" s="46"/>
      <c r="I639" s="46"/>
      <c r="J639" s="46"/>
      <c r="K639" s="46"/>
      <c r="L639" s="46"/>
      <c r="M639" s="46"/>
      <c r="N639" s="46"/>
      <c r="O639" s="2"/>
      <c r="P639" s="2"/>
      <c r="Q639" s="2"/>
      <c r="R639" s="2"/>
      <c r="S639" s="2"/>
      <c r="T639" s="2"/>
      <c r="U639" s="2"/>
      <c r="V639" s="2"/>
      <c r="W639" s="2"/>
      <c r="X639" s="2"/>
      <c r="Y639" s="2"/>
      <c r="Z639" s="1"/>
      <c r="AA639" s="1"/>
      <c r="AB639" s="1"/>
      <c r="AC639" s="1"/>
      <c r="AD639" s="1"/>
    </row>
    <row r="640" spans="1:30" ht="15.75" customHeight="1">
      <c r="A640" s="46"/>
      <c r="B640" s="46"/>
      <c r="C640" s="46"/>
      <c r="D640" s="46"/>
      <c r="E640" s="46"/>
      <c r="F640" s="46"/>
      <c r="G640" s="46"/>
      <c r="H640" s="46"/>
      <c r="I640" s="46"/>
      <c r="J640" s="46"/>
      <c r="K640" s="46"/>
      <c r="L640" s="46"/>
      <c r="M640" s="46"/>
      <c r="N640" s="46"/>
      <c r="O640" s="2"/>
      <c r="P640" s="2"/>
      <c r="Q640" s="2"/>
      <c r="R640" s="2"/>
      <c r="S640" s="2"/>
      <c r="T640" s="2"/>
      <c r="U640" s="2"/>
      <c r="V640" s="2"/>
      <c r="W640" s="2"/>
      <c r="X640" s="2"/>
      <c r="Y640" s="2"/>
      <c r="Z640" s="1"/>
      <c r="AA640" s="1"/>
      <c r="AB640" s="1"/>
      <c r="AC640" s="1"/>
      <c r="AD640" s="1"/>
    </row>
    <row r="641" spans="1:30" ht="15.75" customHeight="1">
      <c r="A641" s="46"/>
      <c r="B641" s="46"/>
      <c r="C641" s="46"/>
      <c r="D641" s="46"/>
      <c r="E641" s="46"/>
      <c r="F641" s="46"/>
      <c r="G641" s="46"/>
      <c r="H641" s="46"/>
      <c r="I641" s="46"/>
      <c r="J641" s="46"/>
      <c r="K641" s="46"/>
      <c r="L641" s="46"/>
      <c r="M641" s="46"/>
      <c r="N641" s="46"/>
      <c r="O641" s="2"/>
      <c r="P641" s="2"/>
      <c r="Q641" s="2"/>
      <c r="R641" s="2"/>
      <c r="S641" s="2"/>
      <c r="T641" s="2"/>
      <c r="U641" s="2"/>
      <c r="V641" s="2"/>
      <c r="W641" s="2"/>
      <c r="X641" s="2"/>
      <c r="Y641" s="2"/>
      <c r="Z641" s="1"/>
      <c r="AA641" s="1"/>
      <c r="AB641" s="1"/>
      <c r="AC641" s="1"/>
      <c r="AD641" s="1"/>
    </row>
    <row r="642" spans="1:30" ht="15.75" customHeight="1">
      <c r="A642" s="46"/>
      <c r="B642" s="46"/>
      <c r="C642" s="46"/>
      <c r="D642" s="46"/>
      <c r="E642" s="46"/>
      <c r="F642" s="46"/>
      <c r="G642" s="46"/>
      <c r="H642" s="46"/>
      <c r="I642" s="46"/>
      <c r="J642" s="46"/>
      <c r="K642" s="46"/>
      <c r="L642" s="46"/>
      <c r="M642" s="46"/>
      <c r="N642" s="46"/>
      <c r="O642" s="2"/>
      <c r="P642" s="2"/>
      <c r="Q642" s="2"/>
      <c r="R642" s="2"/>
      <c r="S642" s="2"/>
      <c r="T642" s="2"/>
      <c r="U642" s="2"/>
      <c r="V642" s="2"/>
      <c r="W642" s="2"/>
      <c r="X642" s="2"/>
      <c r="Y642" s="2"/>
      <c r="Z642" s="1"/>
      <c r="AA642" s="1"/>
      <c r="AB642" s="1"/>
      <c r="AC642" s="1"/>
      <c r="AD642" s="1"/>
    </row>
    <row r="643" spans="1:30" ht="15.75" customHeight="1">
      <c r="A643" s="46"/>
      <c r="B643" s="46"/>
      <c r="C643" s="46"/>
      <c r="D643" s="46"/>
      <c r="E643" s="46"/>
      <c r="F643" s="46"/>
      <c r="G643" s="46"/>
      <c r="H643" s="46"/>
      <c r="I643" s="46"/>
      <c r="J643" s="46"/>
      <c r="K643" s="46"/>
      <c r="L643" s="46"/>
      <c r="M643" s="46"/>
      <c r="N643" s="46"/>
      <c r="O643" s="2"/>
      <c r="P643" s="2"/>
      <c r="Q643" s="2"/>
      <c r="R643" s="2"/>
      <c r="S643" s="2"/>
      <c r="T643" s="2"/>
      <c r="U643" s="2"/>
      <c r="V643" s="2"/>
      <c r="W643" s="2"/>
      <c r="X643" s="2"/>
      <c r="Y643" s="2"/>
      <c r="Z643" s="1"/>
      <c r="AA643" s="1"/>
      <c r="AB643" s="1"/>
      <c r="AC643" s="1"/>
      <c r="AD643" s="1"/>
    </row>
    <row r="644" spans="1:30" ht="15.75" customHeight="1">
      <c r="A644" s="46"/>
      <c r="B644" s="46"/>
      <c r="C644" s="46"/>
      <c r="D644" s="46"/>
      <c r="E644" s="46"/>
      <c r="F644" s="46"/>
      <c r="G644" s="46"/>
      <c r="H644" s="46"/>
      <c r="I644" s="46"/>
      <c r="J644" s="46"/>
      <c r="K644" s="46"/>
      <c r="L644" s="46"/>
      <c r="M644" s="46"/>
      <c r="N644" s="46"/>
      <c r="O644" s="2"/>
      <c r="P644" s="2"/>
      <c r="Q644" s="2"/>
      <c r="R644" s="2"/>
      <c r="S644" s="2"/>
      <c r="T644" s="2"/>
      <c r="U644" s="2"/>
      <c r="V644" s="2"/>
      <c r="W644" s="2"/>
      <c r="X644" s="2"/>
      <c r="Y644" s="2"/>
      <c r="Z644" s="1"/>
      <c r="AA644" s="1"/>
      <c r="AB644" s="1"/>
      <c r="AC644" s="1"/>
      <c r="AD644" s="1"/>
    </row>
    <row r="645" spans="1:30" ht="15.75" customHeight="1">
      <c r="A645" s="46"/>
      <c r="B645" s="46"/>
      <c r="C645" s="46"/>
      <c r="D645" s="46"/>
      <c r="E645" s="46"/>
      <c r="F645" s="46"/>
      <c r="G645" s="46"/>
      <c r="H645" s="46"/>
      <c r="I645" s="46"/>
      <c r="J645" s="46"/>
      <c r="K645" s="46"/>
      <c r="L645" s="46"/>
      <c r="M645" s="46"/>
      <c r="N645" s="46"/>
      <c r="O645" s="2"/>
      <c r="P645" s="2"/>
      <c r="Q645" s="2"/>
      <c r="R645" s="2"/>
      <c r="S645" s="2"/>
      <c r="T645" s="2"/>
      <c r="U645" s="2"/>
      <c r="V645" s="2"/>
      <c r="W645" s="2"/>
      <c r="X645" s="2"/>
      <c r="Y645" s="2"/>
      <c r="Z645" s="1"/>
      <c r="AA645" s="1"/>
      <c r="AB645" s="1"/>
      <c r="AC645" s="1"/>
      <c r="AD645" s="1"/>
    </row>
    <row r="646" spans="1:30" ht="15.75" customHeight="1">
      <c r="A646" s="46"/>
      <c r="B646" s="46"/>
      <c r="C646" s="46"/>
      <c r="D646" s="46"/>
      <c r="E646" s="46"/>
      <c r="F646" s="46"/>
      <c r="G646" s="46"/>
      <c r="H646" s="46"/>
      <c r="I646" s="46"/>
      <c r="J646" s="46"/>
      <c r="K646" s="46"/>
      <c r="L646" s="46"/>
      <c r="M646" s="46"/>
      <c r="N646" s="46"/>
      <c r="O646" s="2"/>
      <c r="P646" s="2"/>
      <c r="Q646" s="2"/>
      <c r="R646" s="2"/>
      <c r="S646" s="2"/>
      <c r="T646" s="2"/>
      <c r="U646" s="2"/>
      <c r="V646" s="2"/>
      <c r="W646" s="2"/>
      <c r="X646" s="2"/>
      <c r="Y646" s="2"/>
      <c r="Z646" s="1"/>
      <c r="AA646" s="1"/>
      <c r="AB646" s="1"/>
      <c r="AC646" s="1"/>
      <c r="AD646" s="1"/>
    </row>
    <row r="647" spans="1:30" ht="15.75" customHeight="1">
      <c r="A647" s="46"/>
      <c r="B647" s="46"/>
      <c r="C647" s="46"/>
      <c r="D647" s="46"/>
      <c r="E647" s="46"/>
      <c r="F647" s="46"/>
      <c r="G647" s="46"/>
      <c r="H647" s="46"/>
      <c r="I647" s="46"/>
      <c r="J647" s="46"/>
      <c r="K647" s="46"/>
      <c r="L647" s="46"/>
      <c r="M647" s="46"/>
      <c r="N647" s="46"/>
      <c r="O647" s="2"/>
      <c r="P647" s="2"/>
      <c r="Q647" s="2"/>
      <c r="R647" s="2"/>
      <c r="S647" s="2"/>
      <c r="T647" s="2"/>
      <c r="U647" s="2"/>
      <c r="V647" s="2"/>
      <c r="W647" s="2"/>
      <c r="X647" s="2"/>
      <c r="Y647" s="2"/>
      <c r="Z647" s="1"/>
      <c r="AA647" s="1"/>
      <c r="AB647" s="1"/>
      <c r="AC647" s="1"/>
      <c r="AD647" s="1"/>
    </row>
    <row r="648" spans="1:30" ht="15.75" customHeight="1">
      <c r="A648" s="46"/>
      <c r="B648" s="46"/>
      <c r="C648" s="46"/>
      <c r="D648" s="46"/>
      <c r="E648" s="46"/>
      <c r="F648" s="46"/>
      <c r="G648" s="46"/>
      <c r="H648" s="46"/>
      <c r="I648" s="46"/>
      <c r="J648" s="46"/>
      <c r="K648" s="46"/>
      <c r="L648" s="46"/>
      <c r="M648" s="46"/>
      <c r="N648" s="46"/>
      <c r="O648" s="2"/>
      <c r="P648" s="2"/>
      <c r="Q648" s="2"/>
      <c r="R648" s="2"/>
      <c r="S648" s="2"/>
      <c r="T648" s="2"/>
      <c r="U648" s="2"/>
      <c r="V648" s="2"/>
      <c r="W648" s="2"/>
      <c r="X648" s="2"/>
      <c r="Y648" s="2"/>
      <c r="Z648" s="1"/>
      <c r="AA648" s="1"/>
      <c r="AB648" s="1"/>
      <c r="AC648" s="1"/>
      <c r="AD648" s="1"/>
    </row>
    <row r="649" spans="1:30" ht="15.75" customHeight="1">
      <c r="A649" s="46"/>
      <c r="B649" s="46"/>
      <c r="C649" s="46"/>
      <c r="D649" s="46"/>
      <c r="E649" s="46"/>
      <c r="F649" s="46"/>
      <c r="G649" s="46"/>
      <c r="H649" s="46"/>
      <c r="I649" s="46"/>
      <c r="J649" s="46"/>
      <c r="K649" s="46"/>
      <c r="L649" s="46"/>
      <c r="M649" s="46"/>
      <c r="N649" s="46"/>
      <c r="O649" s="2"/>
      <c r="P649" s="2"/>
      <c r="Q649" s="2"/>
      <c r="R649" s="2"/>
      <c r="S649" s="2"/>
      <c r="T649" s="2"/>
      <c r="U649" s="2"/>
      <c r="V649" s="2"/>
      <c r="W649" s="2"/>
      <c r="X649" s="2"/>
      <c r="Y649" s="2"/>
      <c r="Z649" s="1"/>
      <c r="AA649" s="1"/>
      <c r="AB649" s="1"/>
      <c r="AC649" s="1"/>
      <c r="AD649" s="1"/>
    </row>
    <row r="650" spans="1:30" ht="15.75" customHeight="1">
      <c r="A650" s="46"/>
      <c r="B650" s="46"/>
      <c r="C650" s="46"/>
      <c r="D650" s="46"/>
      <c r="E650" s="46"/>
      <c r="F650" s="46"/>
      <c r="G650" s="46"/>
      <c r="H650" s="46"/>
      <c r="I650" s="46"/>
      <c r="J650" s="46"/>
      <c r="K650" s="46"/>
      <c r="L650" s="46"/>
      <c r="M650" s="46"/>
      <c r="N650" s="46"/>
      <c r="O650" s="2"/>
      <c r="P650" s="2"/>
      <c r="Q650" s="2"/>
      <c r="R650" s="2"/>
      <c r="S650" s="2"/>
      <c r="T650" s="2"/>
      <c r="U650" s="2"/>
      <c r="V650" s="2"/>
      <c r="W650" s="2"/>
      <c r="X650" s="2"/>
      <c r="Y650" s="2"/>
      <c r="Z650" s="1"/>
      <c r="AA650" s="1"/>
      <c r="AB650" s="1"/>
      <c r="AC650" s="1"/>
      <c r="AD650" s="1"/>
    </row>
    <row r="651" spans="1:30" ht="15.75" customHeight="1">
      <c r="A651" s="46"/>
      <c r="B651" s="46"/>
      <c r="C651" s="46"/>
      <c r="D651" s="46"/>
      <c r="E651" s="46"/>
      <c r="F651" s="46"/>
      <c r="G651" s="46"/>
      <c r="H651" s="46"/>
      <c r="I651" s="46"/>
      <c r="J651" s="46"/>
      <c r="K651" s="46"/>
      <c r="L651" s="46"/>
      <c r="M651" s="46"/>
      <c r="N651" s="46"/>
      <c r="O651" s="2"/>
      <c r="P651" s="2"/>
      <c r="Q651" s="2"/>
      <c r="R651" s="2"/>
      <c r="S651" s="2"/>
      <c r="T651" s="2"/>
      <c r="U651" s="2"/>
      <c r="V651" s="2"/>
      <c r="W651" s="2"/>
      <c r="X651" s="2"/>
      <c r="Y651" s="2"/>
      <c r="Z651" s="1"/>
      <c r="AA651" s="1"/>
      <c r="AB651" s="1"/>
      <c r="AC651" s="1"/>
      <c r="AD651" s="1"/>
    </row>
    <row r="652" spans="1:30" ht="15.75" customHeight="1">
      <c r="A652" s="46"/>
      <c r="B652" s="46"/>
      <c r="C652" s="46"/>
      <c r="D652" s="46"/>
      <c r="E652" s="46"/>
      <c r="F652" s="46"/>
      <c r="G652" s="46"/>
      <c r="H652" s="46"/>
      <c r="I652" s="46"/>
      <c r="J652" s="46"/>
      <c r="K652" s="46"/>
      <c r="L652" s="46"/>
      <c r="M652" s="46"/>
      <c r="N652" s="46"/>
      <c r="O652" s="2"/>
      <c r="P652" s="2"/>
      <c r="Q652" s="2"/>
      <c r="R652" s="2"/>
      <c r="S652" s="2"/>
      <c r="T652" s="2"/>
      <c r="U652" s="2"/>
      <c r="V652" s="2"/>
      <c r="W652" s="2"/>
      <c r="X652" s="2"/>
      <c r="Y652" s="2"/>
      <c r="Z652" s="1"/>
      <c r="AA652" s="1"/>
      <c r="AB652" s="1"/>
      <c r="AC652" s="1"/>
      <c r="AD652" s="1"/>
    </row>
    <row r="653" spans="1:30" ht="15.75" customHeight="1">
      <c r="A653" s="46"/>
      <c r="B653" s="46"/>
      <c r="C653" s="46"/>
      <c r="D653" s="46"/>
      <c r="E653" s="46"/>
      <c r="F653" s="46"/>
      <c r="G653" s="46"/>
      <c r="H653" s="46"/>
      <c r="I653" s="46"/>
      <c r="J653" s="46"/>
      <c r="K653" s="46"/>
      <c r="L653" s="46"/>
      <c r="M653" s="46"/>
      <c r="N653" s="46"/>
      <c r="O653" s="2"/>
      <c r="P653" s="2"/>
      <c r="Q653" s="2"/>
      <c r="R653" s="2"/>
      <c r="S653" s="2"/>
      <c r="T653" s="2"/>
      <c r="U653" s="2"/>
      <c r="V653" s="2"/>
      <c r="W653" s="2"/>
      <c r="X653" s="2"/>
      <c r="Y653" s="2"/>
      <c r="Z653" s="1"/>
      <c r="AA653" s="1"/>
      <c r="AB653" s="1"/>
      <c r="AC653" s="1"/>
      <c r="AD653" s="1"/>
    </row>
    <row r="654" spans="1:30" ht="15.75" customHeight="1">
      <c r="A654" s="46"/>
      <c r="B654" s="46"/>
      <c r="C654" s="46"/>
      <c r="D654" s="46"/>
      <c r="E654" s="46"/>
      <c r="F654" s="46"/>
      <c r="G654" s="46"/>
      <c r="H654" s="46"/>
      <c r="I654" s="46"/>
      <c r="J654" s="46"/>
      <c r="K654" s="46"/>
      <c r="L654" s="46"/>
      <c r="M654" s="46"/>
      <c r="N654" s="46"/>
      <c r="O654" s="2"/>
      <c r="P654" s="2"/>
      <c r="Q654" s="2"/>
      <c r="R654" s="2"/>
      <c r="S654" s="2"/>
      <c r="T654" s="2"/>
      <c r="U654" s="2"/>
      <c r="V654" s="2"/>
      <c r="W654" s="2"/>
      <c r="X654" s="2"/>
      <c r="Y654" s="2"/>
      <c r="Z654" s="1"/>
      <c r="AA654" s="1"/>
      <c r="AB654" s="1"/>
      <c r="AC654" s="1"/>
      <c r="AD654" s="1"/>
    </row>
    <row r="655" spans="1:30" ht="15.75" customHeight="1">
      <c r="A655" s="46"/>
      <c r="B655" s="46"/>
      <c r="C655" s="46"/>
      <c r="D655" s="46"/>
      <c r="E655" s="46"/>
      <c r="F655" s="46"/>
      <c r="G655" s="46"/>
      <c r="H655" s="46"/>
      <c r="I655" s="46"/>
      <c r="J655" s="46"/>
      <c r="K655" s="46"/>
      <c r="L655" s="46"/>
      <c r="M655" s="46"/>
      <c r="N655" s="46"/>
      <c r="O655" s="2"/>
      <c r="P655" s="2"/>
      <c r="Q655" s="2"/>
      <c r="R655" s="2"/>
      <c r="S655" s="2"/>
      <c r="T655" s="2"/>
      <c r="U655" s="2"/>
      <c r="V655" s="2"/>
      <c r="W655" s="2"/>
      <c r="X655" s="2"/>
      <c r="Y655" s="2"/>
      <c r="Z655" s="1"/>
      <c r="AA655" s="1"/>
      <c r="AB655" s="1"/>
      <c r="AC655" s="1"/>
      <c r="AD655" s="1"/>
    </row>
    <row r="656" spans="1:30" ht="15.75" customHeight="1">
      <c r="A656" s="46"/>
      <c r="B656" s="46"/>
      <c r="C656" s="46"/>
      <c r="D656" s="46"/>
      <c r="E656" s="46"/>
      <c r="F656" s="46"/>
      <c r="G656" s="46"/>
      <c r="H656" s="46"/>
      <c r="I656" s="46"/>
      <c r="J656" s="46"/>
      <c r="K656" s="46"/>
      <c r="L656" s="46"/>
      <c r="M656" s="46"/>
      <c r="N656" s="46"/>
      <c r="O656" s="2"/>
      <c r="P656" s="2"/>
      <c r="Q656" s="2"/>
      <c r="R656" s="2"/>
      <c r="S656" s="2"/>
      <c r="T656" s="2"/>
      <c r="U656" s="2"/>
      <c r="V656" s="2"/>
      <c r="W656" s="2"/>
      <c r="X656" s="2"/>
      <c r="Y656" s="2"/>
      <c r="Z656" s="1"/>
      <c r="AA656" s="1"/>
      <c r="AB656" s="1"/>
      <c r="AC656" s="1"/>
      <c r="AD656" s="1"/>
    </row>
    <row r="657" spans="1:30" ht="15.75" customHeight="1">
      <c r="A657" s="46"/>
      <c r="B657" s="46"/>
      <c r="C657" s="46"/>
      <c r="D657" s="46"/>
      <c r="E657" s="46"/>
      <c r="F657" s="46"/>
      <c r="G657" s="46"/>
      <c r="H657" s="46"/>
      <c r="I657" s="46"/>
      <c r="J657" s="46"/>
      <c r="K657" s="46"/>
      <c r="L657" s="46"/>
      <c r="M657" s="46"/>
      <c r="N657" s="46"/>
      <c r="O657" s="2"/>
      <c r="P657" s="2"/>
      <c r="Q657" s="2"/>
      <c r="R657" s="2"/>
      <c r="S657" s="2"/>
      <c r="T657" s="2"/>
      <c r="U657" s="2"/>
      <c r="V657" s="2"/>
      <c r="W657" s="2"/>
      <c r="X657" s="2"/>
      <c r="Y657" s="2"/>
      <c r="Z657" s="1"/>
      <c r="AA657" s="1"/>
      <c r="AB657" s="1"/>
      <c r="AC657" s="1"/>
      <c r="AD657" s="1"/>
    </row>
    <row r="658" spans="1:30" ht="15.75" customHeight="1">
      <c r="A658" s="46"/>
      <c r="B658" s="46"/>
      <c r="C658" s="46"/>
      <c r="D658" s="46"/>
      <c r="E658" s="46"/>
      <c r="F658" s="46"/>
      <c r="G658" s="46"/>
      <c r="H658" s="46"/>
      <c r="I658" s="46"/>
      <c r="J658" s="46"/>
      <c r="K658" s="46"/>
      <c r="L658" s="46"/>
      <c r="M658" s="46"/>
      <c r="N658" s="46"/>
      <c r="O658" s="2"/>
      <c r="P658" s="2"/>
      <c r="Q658" s="2"/>
      <c r="R658" s="2"/>
      <c r="S658" s="2"/>
      <c r="T658" s="2"/>
      <c r="U658" s="2"/>
      <c r="V658" s="2"/>
      <c r="W658" s="2"/>
      <c r="X658" s="2"/>
      <c r="Y658" s="2"/>
      <c r="Z658" s="1"/>
      <c r="AA658" s="1"/>
      <c r="AB658" s="1"/>
      <c r="AC658" s="1"/>
      <c r="AD658" s="1"/>
    </row>
    <row r="659" spans="1:30" ht="15.75" customHeight="1">
      <c r="A659" s="46"/>
      <c r="B659" s="46"/>
      <c r="C659" s="46"/>
      <c r="D659" s="46"/>
      <c r="E659" s="46"/>
      <c r="F659" s="46"/>
      <c r="G659" s="46"/>
      <c r="H659" s="46"/>
      <c r="I659" s="46"/>
      <c r="J659" s="46"/>
      <c r="K659" s="46"/>
      <c r="L659" s="46"/>
      <c r="M659" s="46"/>
      <c r="N659" s="46"/>
      <c r="O659" s="2"/>
      <c r="P659" s="2"/>
      <c r="Q659" s="2"/>
      <c r="R659" s="2"/>
      <c r="S659" s="2"/>
      <c r="T659" s="2"/>
      <c r="U659" s="2"/>
      <c r="V659" s="2"/>
      <c r="W659" s="2"/>
      <c r="X659" s="2"/>
      <c r="Y659" s="2"/>
      <c r="Z659" s="1"/>
      <c r="AA659" s="1"/>
      <c r="AB659" s="1"/>
      <c r="AC659" s="1"/>
      <c r="AD659" s="1"/>
    </row>
    <row r="660" spans="1:30" ht="15.75" customHeight="1">
      <c r="A660" s="46"/>
      <c r="B660" s="46"/>
      <c r="C660" s="46"/>
      <c r="D660" s="46"/>
      <c r="E660" s="46"/>
      <c r="F660" s="46"/>
      <c r="G660" s="46"/>
      <c r="H660" s="46"/>
      <c r="I660" s="46"/>
      <c r="J660" s="46"/>
      <c r="K660" s="46"/>
      <c r="L660" s="46"/>
      <c r="M660" s="46"/>
      <c r="N660" s="46"/>
      <c r="O660" s="2"/>
      <c r="P660" s="2"/>
      <c r="Q660" s="2"/>
      <c r="R660" s="2"/>
      <c r="S660" s="2"/>
      <c r="T660" s="2"/>
      <c r="U660" s="2"/>
      <c r="V660" s="2"/>
      <c r="W660" s="2"/>
      <c r="X660" s="2"/>
      <c r="Y660" s="2"/>
      <c r="Z660" s="1"/>
      <c r="AA660" s="1"/>
      <c r="AB660" s="1"/>
      <c r="AC660" s="1"/>
      <c r="AD660" s="1"/>
    </row>
    <row r="661" spans="1:30" ht="15.75" customHeight="1">
      <c r="A661" s="46"/>
      <c r="B661" s="46"/>
      <c r="C661" s="46"/>
      <c r="D661" s="46"/>
      <c r="E661" s="46"/>
      <c r="F661" s="46"/>
      <c r="G661" s="46"/>
      <c r="H661" s="46"/>
      <c r="I661" s="46"/>
      <c r="J661" s="46"/>
      <c r="K661" s="46"/>
      <c r="L661" s="46"/>
      <c r="M661" s="46"/>
      <c r="N661" s="46"/>
      <c r="O661" s="2"/>
      <c r="P661" s="2"/>
      <c r="Q661" s="2"/>
      <c r="R661" s="2"/>
      <c r="S661" s="2"/>
      <c r="T661" s="2"/>
      <c r="U661" s="2"/>
      <c r="V661" s="2"/>
      <c r="W661" s="2"/>
      <c r="X661" s="2"/>
      <c r="Y661" s="2"/>
      <c r="Z661" s="1"/>
      <c r="AA661" s="1"/>
      <c r="AB661" s="1"/>
      <c r="AC661" s="1"/>
      <c r="AD661" s="1"/>
    </row>
    <row r="662" spans="1:30" ht="15.75" customHeight="1">
      <c r="A662" s="46"/>
      <c r="B662" s="46"/>
      <c r="C662" s="46"/>
      <c r="D662" s="46"/>
      <c r="E662" s="46"/>
      <c r="F662" s="46"/>
      <c r="G662" s="46"/>
      <c r="H662" s="46"/>
      <c r="I662" s="46"/>
      <c r="J662" s="46"/>
      <c r="K662" s="46"/>
      <c r="L662" s="46"/>
      <c r="M662" s="46"/>
      <c r="N662" s="46"/>
      <c r="O662" s="2"/>
      <c r="P662" s="2"/>
      <c r="Q662" s="2"/>
      <c r="R662" s="2"/>
      <c r="S662" s="2"/>
      <c r="T662" s="2"/>
      <c r="U662" s="2"/>
      <c r="V662" s="2"/>
      <c r="W662" s="2"/>
      <c r="X662" s="2"/>
      <c r="Y662" s="2"/>
      <c r="Z662" s="1"/>
      <c r="AA662" s="1"/>
      <c r="AB662" s="1"/>
      <c r="AC662" s="1"/>
      <c r="AD662" s="1"/>
    </row>
    <row r="663" spans="1:30" ht="15.75" customHeight="1">
      <c r="A663" s="46"/>
      <c r="B663" s="46"/>
      <c r="C663" s="46"/>
      <c r="D663" s="46"/>
      <c r="E663" s="46"/>
      <c r="F663" s="46"/>
      <c r="G663" s="46"/>
      <c r="H663" s="46"/>
      <c r="I663" s="46"/>
      <c r="J663" s="46"/>
      <c r="K663" s="46"/>
      <c r="L663" s="46"/>
      <c r="M663" s="46"/>
      <c r="N663" s="46"/>
      <c r="O663" s="2"/>
      <c r="P663" s="2"/>
      <c r="Q663" s="2"/>
      <c r="R663" s="2"/>
      <c r="S663" s="2"/>
      <c r="T663" s="2"/>
      <c r="U663" s="2"/>
      <c r="V663" s="2"/>
      <c r="W663" s="2"/>
      <c r="X663" s="2"/>
      <c r="Y663" s="2"/>
      <c r="Z663" s="1"/>
      <c r="AA663" s="1"/>
      <c r="AB663" s="1"/>
      <c r="AC663" s="1"/>
      <c r="AD663" s="1"/>
    </row>
    <row r="664" spans="1:30" ht="15.75" customHeight="1">
      <c r="A664" s="46"/>
      <c r="B664" s="46"/>
      <c r="C664" s="46"/>
      <c r="D664" s="46"/>
      <c r="E664" s="46"/>
      <c r="F664" s="46"/>
      <c r="G664" s="46"/>
      <c r="H664" s="46"/>
      <c r="I664" s="46"/>
      <c r="J664" s="46"/>
      <c r="K664" s="46"/>
      <c r="L664" s="46"/>
      <c r="M664" s="46"/>
      <c r="N664" s="46"/>
      <c r="O664" s="2"/>
      <c r="P664" s="2"/>
      <c r="Q664" s="2"/>
      <c r="R664" s="2"/>
      <c r="S664" s="2"/>
      <c r="T664" s="2"/>
      <c r="U664" s="2"/>
      <c r="V664" s="2"/>
      <c r="W664" s="2"/>
      <c r="X664" s="2"/>
      <c r="Y664" s="2"/>
      <c r="Z664" s="1"/>
      <c r="AA664" s="1"/>
      <c r="AB664" s="1"/>
      <c r="AC664" s="1"/>
      <c r="AD664" s="1"/>
    </row>
    <row r="665" spans="1:30" ht="15.75" customHeight="1">
      <c r="A665" s="46"/>
      <c r="B665" s="46"/>
      <c r="C665" s="46"/>
      <c r="D665" s="46"/>
      <c r="E665" s="46"/>
      <c r="F665" s="46"/>
      <c r="G665" s="46"/>
      <c r="H665" s="46"/>
      <c r="I665" s="46"/>
      <c r="J665" s="46"/>
      <c r="K665" s="46"/>
      <c r="L665" s="46"/>
      <c r="M665" s="46"/>
      <c r="N665" s="46"/>
      <c r="O665" s="2"/>
      <c r="P665" s="2"/>
      <c r="Q665" s="2"/>
      <c r="R665" s="2"/>
      <c r="S665" s="2"/>
      <c r="T665" s="2"/>
      <c r="U665" s="2"/>
      <c r="V665" s="2"/>
      <c r="W665" s="2"/>
      <c r="X665" s="2"/>
      <c r="Y665" s="2"/>
      <c r="Z665" s="1"/>
      <c r="AA665" s="1"/>
      <c r="AB665" s="1"/>
      <c r="AC665" s="1"/>
      <c r="AD665" s="1"/>
    </row>
    <row r="666" spans="1:30" ht="15.75" customHeight="1">
      <c r="A666" s="46"/>
      <c r="B666" s="46"/>
      <c r="C666" s="46"/>
      <c r="D666" s="46"/>
      <c r="E666" s="46"/>
      <c r="F666" s="46"/>
      <c r="G666" s="46"/>
      <c r="H666" s="46"/>
      <c r="I666" s="46"/>
      <c r="J666" s="46"/>
      <c r="K666" s="46"/>
      <c r="L666" s="46"/>
      <c r="M666" s="46"/>
      <c r="N666" s="46"/>
      <c r="O666" s="2"/>
      <c r="P666" s="2"/>
      <c r="Q666" s="2"/>
      <c r="R666" s="2"/>
      <c r="S666" s="2"/>
      <c r="T666" s="2"/>
      <c r="U666" s="2"/>
      <c r="V666" s="2"/>
      <c r="W666" s="2"/>
      <c r="X666" s="2"/>
      <c r="Y666" s="2"/>
      <c r="Z666" s="1"/>
      <c r="AA666" s="1"/>
      <c r="AB666" s="1"/>
      <c r="AC666" s="1"/>
      <c r="AD666" s="1"/>
    </row>
    <row r="667" spans="1:30" ht="15.75" customHeight="1">
      <c r="A667" s="46"/>
      <c r="B667" s="46"/>
      <c r="C667" s="46"/>
      <c r="D667" s="46"/>
      <c r="E667" s="46"/>
      <c r="F667" s="46"/>
      <c r="G667" s="46"/>
      <c r="H667" s="46"/>
      <c r="I667" s="46"/>
      <c r="J667" s="46"/>
      <c r="K667" s="46"/>
      <c r="L667" s="46"/>
      <c r="M667" s="46"/>
      <c r="N667" s="46"/>
      <c r="O667" s="2"/>
      <c r="P667" s="2"/>
      <c r="Q667" s="2"/>
      <c r="R667" s="2"/>
      <c r="S667" s="2"/>
      <c r="T667" s="2"/>
      <c r="U667" s="2"/>
      <c r="V667" s="2"/>
      <c r="W667" s="2"/>
      <c r="X667" s="2"/>
      <c r="Y667" s="2"/>
      <c r="Z667" s="1"/>
      <c r="AA667" s="1"/>
      <c r="AB667" s="1"/>
      <c r="AC667" s="1"/>
      <c r="AD667" s="1"/>
    </row>
    <row r="668" spans="1:30" ht="15.75" customHeight="1">
      <c r="A668" s="46"/>
      <c r="B668" s="46"/>
      <c r="C668" s="46"/>
      <c r="D668" s="46"/>
      <c r="E668" s="46"/>
      <c r="F668" s="46"/>
      <c r="G668" s="46"/>
      <c r="H668" s="46"/>
      <c r="I668" s="46"/>
      <c r="J668" s="46"/>
      <c r="K668" s="46"/>
      <c r="L668" s="46"/>
      <c r="M668" s="46"/>
      <c r="N668" s="46"/>
      <c r="O668" s="2"/>
      <c r="P668" s="2"/>
      <c r="Q668" s="2"/>
      <c r="R668" s="2"/>
      <c r="S668" s="2"/>
      <c r="T668" s="2"/>
      <c r="U668" s="2"/>
      <c r="V668" s="2"/>
      <c r="W668" s="2"/>
      <c r="X668" s="2"/>
      <c r="Y668" s="2"/>
      <c r="Z668" s="1"/>
      <c r="AA668" s="1"/>
      <c r="AB668" s="1"/>
      <c r="AC668" s="1"/>
      <c r="AD668" s="1"/>
    </row>
    <row r="669" spans="1:30" ht="15.75" customHeight="1">
      <c r="A669" s="46"/>
      <c r="B669" s="46"/>
      <c r="C669" s="46"/>
      <c r="D669" s="46"/>
      <c r="E669" s="46"/>
      <c r="F669" s="46"/>
      <c r="G669" s="46"/>
      <c r="H669" s="46"/>
      <c r="I669" s="46"/>
      <c r="J669" s="46"/>
      <c r="K669" s="46"/>
      <c r="L669" s="46"/>
      <c r="M669" s="46"/>
      <c r="N669" s="46"/>
      <c r="O669" s="2"/>
      <c r="P669" s="2"/>
      <c r="Q669" s="2"/>
      <c r="R669" s="2"/>
      <c r="S669" s="2"/>
      <c r="T669" s="2"/>
      <c r="U669" s="2"/>
      <c r="V669" s="2"/>
      <c r="W669" s="2"/>
      <c r="X669" s="2"/>
      <c r="Y669" s="2"/>
      <c r="Z669" s="1"/>
      <c r="AA669" s="1"/>
      <c r="AB669" s="1"/>
      <c r="AC669" s="1"/>
      <c r="AD669" s="1"/>
    </row>
    <row r="670" spans="1:30" ht="15.75" customHeight="1">
      <c r="A670" s="46"/>
      <c r="B670" s="46"/>
      <c r="C670" s="46"/>
      <c r="D670" s="46"/>
      <c r="E670" s="46"/>
      <c r="F670" s="46"/>
      <c r="G670" s="46"/>
      <c r="H670" s="46"/>
      <c r="I670" s="46"/>
      <c r="J670" s="46"/>
      <c r="K670" s="46"/>
      <c r="L670" s="46"/>
      <c r="M670" s="46"/>
      <c r="N670" s="46"/>
      <c r="O670" s="2"/>
      <c r="P670" s="2"/>
      <c r="Q670" s="2"/>
      <c r="R670" s="2"/>
      <c r="S670" s="2"/>
      <c r="T670" s="2"/>
      <c r="U670" s="2"/>
      <c r="V670" s="2"/>
      <c r="W670" s="2"/>
      <c r="X670" s="2"/>
      <c r="Y670" s="2"/>
      <c r="Z670" s="1"/>
      <c r="AA670" s="1"/>
      <c r="AB670" s="1"/>
      <c r="AC670" s="1"/>
      <c r="AD670" s="1"/>
    </row>
    <row r="671" spans="1:30" ht="15.75" customHeight="1">
      <c r="A671" s="46"/>
      <c r="B671" s="46"/>
      <c r="C671" s="46"/>
      <c r="D671" s="46"/>
      <c r="E671" s="46"/>
      <c r="F671" s="46"/>
      <c r="G671" s="46"/>
      <c r="H671" s="46"/>
      <c r="I671" s="46"/>
      <c r="J671" s="46"/>
      <c r="K671" s="46"/>
      <c r="L671" s="46"/>
      <c r="M671" s="46"/>
      <c r="N671" s="46"/>
      <c r="O671" s="2"/>
      <c r="P671" s="2"/>
      <c r="Q671" s="2"/>
      <c r="R671" s="2"/>
      <c r="S671" s="2"/>
      <c r="T671" s="2"/>
      <c r="U671" s="2"/>
      <c r="V671" s="2"/>
      <c r="W671" s="2"/>
      <c r="X671" s="2"/>
      <c r="Y671" s="2"/>
      <c r="Z671" s="1"/>
      <c r="AA671" s="1"/>
      <c r="AB671" s="1"/>
      <c r="AC671" s="1"/>
      <c r="AD671" s="1"/>
    </row>
    <row r="672" spans="1:30" ht="15.75" customHeight="1">
      <c r="A672" s="46"/>
      <c r="B672" s="46"/>
      <c r="C672" s="46"/>
      <c r="D672" s="46"/>
      <c r="E672" s="46"/>
      <c r="F672" s="46"/>
      <c r="G672" s="46"/>
      <c r="H672" s="46"/>
      <c r="I672" s="46"/>
      <c r="J672" s="46"/>
      <c r="K672" s="46"/>
      <c r="L672" s="46"/>
      <c r="M672" s="46"/>
      <c r="N672" s="46"/>
      <c r="O672" s="2"/>
      <c r="P672" s="2"/>
      <c r="Q672" s="2"/>
      <c r="R672" s="2"/>
      <c r="S672" s="2"/>
      <c r="T672" s="2"/>
      <c r="U672" s="2"/>
      <c r="V672" s="2"/>
      <c r="W672" s="2"/>
      <c r="X672" s="2"/>
      <c r="Y672" s="2"/>
      <c r="Z672" s="1"/>
      <c r="AA672" s="1"/>
      <c r="AB672" s="1"/>
      <c r="AC672" s="1"/>
      <c r="AD672" s="1"/>
    </row>
    <row r="673" spans="1:30" ht="15.75" customHeight="1">
      <c r="A673" s="46"/>
      <c r="B673" s="46"/>
      <c r="C673" s="46"/>
      <c r="D673" s="46"/>
      <c r="E673" s="46"/>
      <c r="F673" s="46"/>
      <c r="G673" s="46"/>
      <c r="H673" s="46"/>
      <c r="I673" s="46"/>
      <c r="J673" s="46"/>
      <c r="K673" s="46"/>
      <c r="L673" s="46"/>
      <c r="M673" s="46"/>
      <c r="N673" s="46"/>
      <c r="O673" s="2"/>
      <c r="P673" s="2"/>
      <c r="Q673" s="2"/>
      <c r="R673" s="2"/>
      <c r="S673" s="2"/>
      <c r="T673" s="2"/>
      <c r="U673" s="2"/>
      <c r="V673" s="2"/>
      <c r="W673" s="2"/>
      <c r="X673" s="2"/>
      <c r="Y673" s="2"/>
      <c r="Z673" s="1"/>
      <c r="AA673" s="1"/>
      <c r="AB673" s="1"/>
      <c r="AC673" s="1"/>
      <c r="AD673" s="1"/>
    </row>
    <row r="674" spans="1:30" ht="15.75" customHeight="1">
      <c r="A674" s="46"/>
      <c r="B674" s="46"/>
      <c r="C674" s="46"/>
      <c r="D674" s="46"/>
      <c r="E674" s="46"/>
      <c r="F674" s="46"/>
      <c r="G674" s="46"/>
      <c r="H674" s="46"/>
      <c r="I674" s="46"/>
      <c r="J674" s="46"/>
      <c r="K674" s="46"/>
      <c r="L674" s="46"/>
      <c r="M674" s="46"/>
      <c r="N674" s="46"/>
      <c r="O674" s="2"/>
      <c r="P674" s="2"/>
      <c r="Q674" s="2"/>
      <c r="R674" s="2"/>
      <c r="S674" s="2"/>
      <c r="T674" s="2"/>
      <c r="U674" s="2"/>
      <c r="V674" s="2"/>
      <c r="W674" s="2"/>
      <c r="X674" s="2"/>
      <c r="Y674" s="2"/>
      <c r="Z674" s="1"/>
      <c r="AA674" s="1"/>
      <c r="AB674" s="1"/>
      <c r="AC674" s="1"/>
      <c r="AD674" s="1"/>
    </row>
    <row r="675" spans="1:30" ht="15.75" customHeight="1">
      <c r="A675" s="46"/>
      <c r="B675" s="46"/>
      <c r="C675" s="46"/>
      <c r="D675" s="46"/>
      <c r="E675" s="46"/>
      <c r="F675" s="46"/>
      <c r="G675" s="46"/>
      <c r="H675" s="46"/>
      <c r="I675" s="46"/>
      <c r="J675" s="46"/>
      <c r="K675" s="46"/>
      <c r="L675" s="46"/>
      <c r="M675" s="46"/>
      <c r="N675" s="46"/>
      <c r="O675" s="2"/>
      <c r="P675" s="2"/>
      <c r="Q675" s="2"/>
      <c r="R675" s="2"/>
      <c r="S675" s="2"/>
      <c r="T675" s="2"/>
      <c r="U675" s="2"/>
      <c r="V675" s="2"/>
      <c r="W675" s="2"/>
      <c r="X675" s="2"/>
      <c r="Y675" s="2"/>
      <c r="Z675" s="1"/>
      <c r="AA675" s="1"/>
      <c r="AB675" s="1"/>
      <c r="AC675" s="1"/>
      <c r="AD675" s="1"/>
    </row>
    <row r="676" spans="1:30" ht="15.75" customHeight="1">
      <c r="A676" s="46"/>
      <c r="B676" s="46"/>
      <c r="C676" s="46"/>
      <c r="D676" s="46"/>
      <c r="E676" s="46"/>
      <c r="F676" s="46"/>
      <c r="G676" s="46"/>
      <c r="H676" s="46"/>
      <c r="I676" s="46"/>
      <c r="J676" s="46"/>
      <c r="K676" s="46"/>
      <c r="L676" s="46"/>
      <c r="M676" s="46"/>
      <c r="N676" s="46"/>
      <c r="O676" s="2"/>
      <c r="P676" s="2"/>
      <c r="Q676" s="2"/>
      <c r="R676" s="2"/>
      <c r="S676" s="2"/>
      <c r="T676" s="2"/>
      <c r="U676" s="2"/>
      <c r="V676" s="2"/>
      <c r="W676" s="2"/>
      <c r="X676" s="2"/>
      <c r="Y676" s="2"/>
      <c r="Z676" s="1"/>
      <c r="AA676" s="1"/>
      <c r="AB676" s="1"/>
      <c r="AC676" s="1"/>
      <c r="AD676" s="1"/>
    </row>
    <row r="677" spans="1:30" ht="15.75" customHeight="1">
      <c r="A677" s="46"/>
      <c r="B677" s="46"/>
      <c r="C677" s="46"/>
      <c r="D677" s="46"/>
      <c r="E677" s="46"/>
      <c r="F677" s="46"/>
      <c r="G677" s="46"/>
      <c r="H677" s="46"/>
      <c r="I677" s="46"/>
      <c r="J677" s="46"/>
      <c r="K677" s="46"/>
      <c r="L677" s="46"/>
      <c r="M677" s="46"/>
      <c r="N677" s="46"/>
      <c r="O677" s="2"/>
      <c r="P677" s="2"/>
      <c r="Q677" s="2"/>
      <c r="R677" s="2"/>
      <c r="S677" s="2"/>
      <c r="T677" s="2"/>
      <c r="U677" s="2"/>
      <c r="V677" s="2"/>
      <c r="W677" s="2"/>
      <c r="X677" s="2"/>
      <c r="Y677" s="2"/>
      <c r="Z677" s="1"/>
      <c r="AA677" s="1"/>
      <c r="AB677" s="1"/>
      <c r="AC677" s="1"/>
      <c r="AD677" s="1"/>
    </row>
    <row r="678" spans="1:30" ht="15.75" customHeight="1">
      <c r="A678" s="46"/>
      <c r="B678" s="46"/>
      <c r="C678" s="46"/>
      <c r="D678" s="46"/>
      <c r="E678" s="46"/>
      <c r="F678" s="46"/>
      <c r="G678" s="46"/>
      <c r="H678" s="46"/>
      <c r="I678" s="46"/>
      <c r="J678" s="46"/>
      <c r="K678" s="46"/>
      <c r="L678" s="46"/>
      <c r="M678" s="46"/>
      <c r="N678" s="46"/>
      <c r="O678" s="2"/>
      <c r="P678" s="2"/>
      <c r="Q678" s="2"/>
      <c r="R678" s="2"/>
      <c r="S678" s="2"/>
      <c r="T678" s="2"/>
      <c r="U678" s="2"/>
      <c r="V678" s="2"/>
      <c r="W678" s="2"/>
      <c r="X678" s="2"/>
      <c r="Y678" s="2"/>
      <c r="Z678" s="1"/>
      <c r="AA678" s="1"/>
      <c r="AB678" s="1"/>
      <c r="AC678" s="1"/>
      <c r="AD678" s="1"/>
    </row>
    <row r="679" spans="1:30" ht="15.75" customHeight="1">
      <c r="A679" s="46"/>
      <c r="B679" s="46"/>
      <c r="C679" s="46"/>
      <c r="D679" s="46"/>
      <c r="E679" s="46"/>
      <c r="F679" s="46"/>
      <c r="G679" s="46"/>
      <c r="H679" s="46"/>
      <c r="I679" s="46"/>
      <c r="J679" s="46"/>
      <c r="K679" s="46"/>
      <c r="L679" s="46"/>
      <c r="M679" s="46"/>
      <c r="N679" s="46"/>
      <c r="O679" s="2"/>
      <c r="P679" s="2"/>
      <c r="Q679" s="2"/>
      <c r="R679" s="2"/>
      <c r="S679" s="2"/>
      <c r="T679" s="2"/>
      <c r="U679" s="2"/>
      <c r="V679" s="2"/>
      <c r="W679" s="2"/>
      <c r="X679" s="2"/>
      <c r="Y679" s="2"/>
      <c r="Z679" s="1"/>
      <c r="AA679" s="1"/>
      <c r="AB679" s="1"/>
      <c r="AC679" s="1"/>
      <c r="AD679" s="1"/>
    </row>
    <row r="680" spans="1:30" ht="15.75" customHeight="1">
      <c r="A680" s="46"/>
      <c r="B680" s="46"/>
      <c r="C680" s="46"/>
      <c r="D680" s="46"/>
      <c r="E680" s="46"/>
      <c r="F680" s="46"/>
      <c r="G680" s="46"/>
      <c r="H680" s="46"/>
      <c r="I680" s="46"/>
      <c r="J680" s="46"/>
      <c r="K680" s="46"/>
      <c r="L680" s="46"/>
      <c r="M680" s="46"/>
      <c r="N680" s="46"/>
      <c r="O680" s="2"/>
      <c r="P680" s="2"/>
      <c r="Q680" s="2"/>
      <c r="R680" s="2"/>
      <c r="S680" s="2"/>
      <c r="T680" s="2"/>
      <c r="U680" s="2"/>
      <c r="V680" s="2"/>
      <c r="W680" s="2"/>
      <c r="X680" s="2"/>
      <c r="Y680" s="2"/>
      <c r="Z680" s="1"/>
      <c r="AA680" s="1"/>
      <c r="AB680" s="1"/>
      <c r="AC680" s="1"/>
      <c r="AD680" s="1"/>
    </row>
    <row r="681" spans="1:30" ht="15.75" customHeight="1">
      <c r="A681" s="46"/>
      <c r="B681" s="46"/>
      <c r="C681" s="46"/>
      <c r="D681" s="46"/>
      <c r="E681" s="46"/>
      <c r="F681" s="46"/>
      <c r="G681" s="46"/>
      <c r="H681" s="46"/>
      <c r="I681" s="46"/>
      <c r="J681" s="46"/>
      <c r="K681" s="46"/>
      <c r="L681" s="46"/>
      <c r="M681" s="46"/>
      <c r="N681" s="46"/>
      <c r="O681" s="2"/>
      <c r="P681" s="2"/>
      <c r="Q681" s="2"/>
      <c r="R681" s="2"/>
      <c r="S681" s="2"/>
      <c r="T681" s="2"/>
      <c r="U681" s="2"/>
      <c r="V681" s="2"/>
      <c r="W681" s="2"/>
      <c r="X681" s="2"/>
      <c r="Y681" s="2"/>
      <c r="Z681" s="1"/>
      <c r="AA681" s="1"/>
      <c r="AB681" s="1"/>
      <c r="AC681" s="1"/>
      <c r="AD681" s="1"/>
    </row>
    <row r="682" spans="1:30" ht="15.75" customHeight="1">
      <c r="A682" s="46"/>
      <c r="B682" s="46"/>
      <c r="C682" s="46"/>
      <c r="D682" s="46"/>
      <c r="E682" s="46"/>
      <c r="F682" s="46"/>
      <c r="G682" s="46"/>
      <c r="H682" s="46"/>
      <c r="I682" s="46"/>
      <c r="J682" s="46"/>
      <c r="K682" s="46"/>
      <c r="L682" s="46"/>
      <c r="M682" s="46"/>
      <c r="N682" s="46"/>
      <c r="O682" s="2"/>
      <c r="P682" s="2"/>
      <c r="Q682" s="2"/>
      <c r="R682" s="2"/>
      <c r="S682" s="2"/>
      <c r="T682" s="2"/>
      <c r="U682" s="2"/>
      <c r="V682" s="2"/>
      <c r="W682" s="2"/>
      <c r="X682" s="2"/>
      <c r="Y682" s="2"/>
      <c r="Z682" s="1"/>
      <c r="AA682" s="1"/>
      <c r="AB682" s="1"/>
      <c r="AC682" s="1"/>
      <c r="AD682" s="1"/>
    </row>
    <row r="683" spans="1:30" ht="15.75" customHeight="1">
      <c r="A683" s="46"/>
      <c r="B683" s="46"/>
      <c r="C683" s="46"/>
      <c r="D683" s="46"/>
      <c r="E683" s="46"/>
      <c r="F683" s="46"/>
      <c r="G683" s="46"/>
      <c r="H683" s="46"/>
      <c r="I683" s="46"/>
      <c r="J683" s="46"/>
      <c r="K683" s="46"/>
      <c r="L683" s="46"/>
      <c r="M683" s="46"/>
      <c r="N683" s="46"/>
      <c r="O683" s="2"/>
      <c r="P683" s="2"/>
      <c r="Q683" s="2"/>
      <c r="R683" s="2"/>
      <c r="S683" s="2"/>
      <c r="T683" s="2"/>
      <c r="U683" s="2"/>
      <c r="V683" s="2"/>
      <c r="W683" s="2"/>
      <c r="X683" s="2"/>
      <c r="Y683" s="2"/>
      <c r="Z683" s="1"/>
      <c r="AA683" s="1"/>
      <c r="AB683" s="1"/>
      <c r="AC683" s="1"/>
      <c r="AD683" s="1"/>
    </row>
    <row r="684" spans="1:30" ht="15.75" customHeight="1">
      <c r="A684" s="46"/>
      <c r="B684" s="46"/>
      <c r="C684" s="46"/>
      <c r="D684" s="46"/>
      <c r="E684" s="46"/>
      <c r="F684" s="46"/>
      <c r="G684" s="46"/>
      <c r="H684" s="46"/>
      <c r="I684" s="46"/>
      <c r="J684" s="46"/>
      <c r="K684" s="46"/>
      <c r="L684" s="46"/>
      <c r="M684" s="46"/>
      <c r="N684" s="46"/>
      <c r="O684" s="2"/>
      <c r="P684" s="2"/>
      <c r="Q684" s="2"/>
      <c r="R684" s="2"/>
      <c r="S684" s="2"/>
      <c r="T684" s="2"/>
      <c r="U684" s="2"/>
      <c r="V684" s="2"/>
      <c r="W684" s="2"/>
      <c r="X684" s="2"/>
      <c r="Y684" s="2"/>
      <c r="Z684" s="1"/>
      <c r="AA684" s="1"/>
      <c r="AB684" s="1"/>
      <c r="AC684" s="1"/>
      <c r="AD684" s="1"/>
    </row>
    <row r="685" spans="1:30" ht="15.75" customHeight="1">
      <c r="A685" s="46"/>
      <c r="B685" s="46"/>
      <c r="C685" s="46"/>
      <c r="D685" s="46"/>
      <c r="E685" s="46"/>
      <c r="F685" s="46"/>
      <c r="G685" s="46"/>
      <c r="H685" s="46"/>
      <c r="I685" s="46"/>
      <c r="J685" s="46"/>
      <c r="K685" s="46"/>
      <c r="L685" s="46"/>
      <c r="M685" s="46"/>
      <c r="N685" s="46"/>
      <c r="O685" s="2"/>
      <c r="P685" s="2"/>
      <c r="Q685" s="2"/>
      <c r="R685" s="2"/>
      <c r="S685" s="2"/>
      <c r="T685" s="2"/>
      <c r="U685" s="2"/>
      <c r="V685" s="2"/>
      <c r="W685" s="2"/>
      <c r="X685" s="2"/>
      <c r="Y685" s="2"/>
      <c r="Z685" s="1"/>
      <c r="AA685" s="1"/>
      <c r="AB685" s="1"/>
      <c r="AC685" s="1"/>
      <c r="AD685" s="1"/>
    </row>
    <row r="686" spans="1:30" ht="15.75" customHeight="1">
      <c r="A686" s="46"/>
      <c r="B686" s="46"/>
      <c r="C686" s="46"/>
      <c r="D686" s="46"/>
      <c r="E686" s="46"/>
      <c r="F686" s="46"/>
      <c r="G686" s="46"/>
      <c r="H686" s="46"/>
      <c r="I686" s="46"/>
      <c r="J686" s="46"/>
      <c r="K686" s="46"/>
      <c r="L686" s="46"/>
      <c r="M686" s="46"/>
      <c r="N686" s="46"/>
      <c r="O686" s="2"/>
      <c r="P686" s="2"/>
      <c r="Q686" s="2"/>
      <c r="R686" s="2"/>
      <c r="S686" s="2"/>
      <c r="T686" s="2"/>
      <c r="U686" s="2"/>
      <c r="V686" s="2"/>
      <c r="W686" s="2"/>
      <c r="X686" s="2"/>
      <c r="Y686" s="2"/>
      <c r="Z686" s="1"/>
      <c r="AA686" s="1"/>
      <c r="AB686" s="1"/>
      <c r="AC686" s="1"/>
      <c r="AD686" s="1"/>
    </row>
    <row r="687" spans="1:30" ht="15.75" customHeight="1">
      <c r="A687" s="46"/>
      <c r="B687" s="46"/>
      <c r="C687" s="46"/>
      <c r="D687" s="46"/>
      <c r="E687" s="46"/>
      <c r="F687" s="46"/>
      <c r="G687" s="46"/>
      <c r="H687" s="46"/>
      <c r="I687" s="46"/>
      <c r="J687" s="46"/>
      <c r="K687" s="46"/>
      <c r="L687" s="46"/>
      <c r="M687" s="46"/>
      <c r="N687" s="46"/>
      <c r="O687" s="2"/>
      <c r="P687" s="2"/>
      <c r="Q687" s="2"/>
      <c r="R687" s="2"/>
      <c r="S687" s="2"/>
      <c r="T687" s="2"/>
      <c r="U687" s="2"/>
      <c r="V687" s="2"/>
      <c r="W687" s="2"/>
      <c r="X687" s="2"/>
      <c r="Y687" s="2"/>
      <c r="Z687" s="1"/>
      <c r="AA687" s="1"/>
      <c r="AB687" s="1"/>
      <c r="AC687" s="1"/>
      <c r="AD687" s="1"/>
    </row>
    <row r="688" spans="1:30" ht="15.75" customHeight="1">
      <c r="A688" s="46"/>
      <c r="B688" s="46"/>
      <c r="C688" s="46"/>
      <c r="D688" s="46"/>
      <c r="E688" s="46"/>
      <c r="F688" s="46"/>
      <c r="G688" s="46"/>
      <c r="H688" s="46"/>
      <c r="I688" s="46"/>
      <c r="J688" s="46"/>
      <c r="K688" s="46"/>
      <c r="L688" s="46"/>
      <c r="M688" s="46"/>
      <c r="N688" s="46"/>
      <c r="O688" s="2"/>
      <c r="P688" s="2"/>
      <c r="Q688" s="2"/>
      <c r="R688" s="2"/>
      <c r="S688" s="2"/>
      <c r="T688" s="2"/>
      <c r="U688" s="2"/>
      <c r="V688" s="2"/>
      <c r="W688" s="2"/>
      <c r="X688" s="2"/>
      <c r="Y688" s="2"/>
      <c r="Z688" s="1"/>
      <c r="AA688" s="1"/>
      <c r="AB688" s="1"/>
      <c r="AC688" s="1"/>
      <c r="AD688" s="1"/>
    </row>
    <row r="689" spans="1:30" ht="15.75" customHeight="1">
      <c r="A689" s="46"/>
      <c r="B689" s="46"/>
      <c r="C689" s="46"/>
      <c r="D689" s="46"/>
      <c r="E689" s="46"/>
      <c r="F689" s="46"/>
      <c r="G689" s="46"/>
      <c r="H689" s="46"/>
      <c r="I689" s="46"/>
      <c r="J689" s="46"/>
      <c r="K689" s="46"/>
      <c r="L689" s="46"/>
      <c r="M689" s="46"/>
      <c r="N689" s="46"/>
      <c r="O689" s="2"/>
      <c r="P689" s="2"/>
      <c r="Q689" s="2"/>
      <c r="R689" s="2"/>
      <c r="S689" s="2"/>
      <c r="T689" s="2"/>
      <c r="U689" s="2"/>
      <c r="V689" s="2"/>
      <c r="W689" s="2"/>
      <c r="X689" s="2"/>
      <c r="Y689" s="2"/>
      <c r="Z689" s="1"/>
      <c r="AA689" s="1"/>
      <c r="AB689" s="1"/>
      <c r="AC689" s="1"/>
      <c r="AD689" s="1"/>
    </row>
    <row r="690" spans="1:30" ht="15.75" customHeight="1">
      <c r="A690" s="46"/>
      <c r="B690" s="46"/>
      <c r="C690" s="46"/>
      <c r="D690" s="46"/>
      <c r="E690" s="46"/>
      <c r="F690" s="46"/>
      <c r="G690" s="46"/>
      <c r="H690" s="46"/>
      <c r="I690" s="46"/>
      <c r="J690" s="46"/>
      <c r="K690" s="46"/>
      <c r="L690" s="46"/>
      <c r="M690" s="46"/>
      <c r="N690" s="46"/>
      <c r="O690" s="2"/>
      <c r="P690" s="2"/>
      <c r="Q690" s="2"/>
      <c r="R690" s="2"/>
      <c r="S690" s="2"/>
      <c r="T690" s="2"/>
      <c r="U690" s="2"/>
      <c r="V690" s="2"/>
      <c r="W690" s="2"/>
      <c r="X690" s="2"/>
      <c r="Y690" s="2"/>
      <c r="Z690" s="1"/>
      <c r="AA690" s="1"/>
      <c r="AB690" s="1"/>
      <c r="AC690" s="1"/>
      <c r="AD690" s="1"/>
    </row>
    <row r="691" spans="1:30" ht="15.75" customHeight="1">
      <c r="A691" s="46"/>
      <c r="B691" s="46"/>
      <c r="C691" s="46"/>
      <c r="D691" s="46"/>
      <c r="E691" s="46"/>
      <c r="F691" s="46"/>
      <c r="G691" s="46"/>
      <c r="H691" s="46"/>
      <c r="I691" s="46"/>
      <c r="J691" s="46"/>
      <c r="K691" s="46"/>
      <c r="L691" s="46"/>
      <c r="M691" s="46"/>
      <c r="N691" s="46"/>
      <c r="O691" s="2"/>
      <c r="P691" s="2"/>
      <c r="Q691" s="2"/>
      <c r="R691" s="2"/>
      <c r="S691" s="2"/>
      <c r="T691" s="2"/>
      <c r="U691" s="2"/>
      <c r="V691" s="2"/>
      <c r="W691" s="2"/>
      <c r="X691" s="2"/>
      <c r="Y691" s="2"/>
      <c r="Z691" s="1"/>
      <c r="AA691" s="1"/>
      <c r="AB691" s="1"/>
      <c r="AC691" s="1"/>
      <c r="AD691" s="1"/>
    </row>
    <row r="692" spans="1:30" ht="15.75" customHeight="1">
      <c r="A692" s="46"/>
      <c r="B692" s="46"/>
      <c r="C692" s="46"/>
      <c r="D692" s="46"/>
      <c r="E692" s="46"/>
      <c r="F692" s="46"/>
      <c r="G692" s="46"/>
      <c r="H692" s="46"/>
      <c r="I692" s="46"/>
      <c r="J692" s="46"/>
      <c r="K692" s="46"/>
      <c r="L692" s="46"/>
      <c r="M692" s="46"/>
      <c r="N692" s="46"/>
      <c r="O692" s="2"/>
      <c r="P692" s="2"/>
      <c r="Q692" s="2"/>
      <c r="R692" s="2"/>
      <c r="S692" s="2"/>
      <c r="T692" s="2"/>
      <c r="U692" s="2"/>
      <c r="V692" s="2"/>
      <c r="W692" s="2"/>
      <c r="X692" s="2"/>
      <c r="Y692" s="2"/>
      <c r="Z692" s="1"/>
      <c r="AA692" s="1"/>
      <c r="AB692" s="1"/>
      <c r="AC692" s="1"/>
      <c r="AD692" s="1"/>
    </row>
    <row r="693" spans="1:30" ht="15.75" customHeight="1">
      <c r="A693" s="46"/>
      <c r="B693" s="46"/>
      <c r="C693" s="46"/>
      <c r="D693" s="46"/>
      <c r="E693" s="46"/>
      <c r="F693" s="46"/>
      <c r="G693" s="46"/>
      <c r="H693" s="46"/>
      <c r="I693" s="46"/>
      <c r="J693" s="46"/>
      <c r="K693" s="46"/>
      <c r="L693" s="46"/>
      <c r="M693" s="46"/>
      <c r="N693" s="46"/>
      <c r="O693" s="2"/>
      <c r="P693" s="2"/>
      <c r="Q693" s="2"/>
      <c r="R693" s="2"/>
      <c r="S693" s="2"/>
      <c r="T693" s="2"/>
      <c r="U693" s="2"/>
      <c r="V693" s="2"/>
      <c r="W693" s="2"/>
      <c r="X693" s="2"/>
      <c r="Y693" s="2"/>
      <c r="Z693" s="1"/>
      <c r="AA693" s="1"/>
      <c r="AB693" s="1"/>
      <c r="AC693" s="1"/>
      <c r="AD693" s="1"/>
    </row>
    <row r="694" spans="1:30" ht="15.75" customHeight="1">
      <c r="A694" s="46"/>
      <c r="B694" s="46"/>
      <c r="C694" s="46"/>
      <c r="D694" s="46"/>
      <c r="E694" s="46"/>
      <c r="F694" s="46"/>
      <c r="G694" s="46"/>
      <c r="H694" s="46"/>
      <c r="I694" s="46"/>
      <c r="J694" s="46"/>
      <c r="K694" s="46"/>
      <c r="L694" s="46"/>
      <c r="M694" s="46"/>
      <c r="N694" s="46"/>
      <c r="O694" s="2"/>
      <c r="P694" s="2"/>
      <c r="Q694" s="2"/>
      <c r="R694" s="2"/>
      <c r="S694" s="2"/>
      <c r="T694" s="2"/>
      <c r="U694" s="2"/>
      <c r="V694" s="2"/>
      <c r="W694" s="2"/>
      <c r="X694" s="2"/>
      <c r="Y694" s="2"/>
      <c r="Z694" s="1"/>
      <c r="AA694" s="1"/>
      <c r="AB694" s="1"/>
      <c r="AC694" s="1"/>
      <c r="AD694" s="1"/>
    </row>
    <row r="695" spans="1:30" ht="15.75" customHeight="1">
      <c r="A695" s="46"/>
      <c r="B695" s="46"/>
      <c r="C695" s="46"/>
      <c r="D695" s="46"/>
      <c r="E695" s="46"/>
      <c r="F695" s="46"/>
      <c r="G695" s="46"/>
      <c r="H695" s="46"/>
      <c r="I695" s="46"/>
      <c r="J695" s="46"/>
      <c r="K695" s="46"/>
      <c r="L695" s="46"/>
      <c r="M695" s="46"/>
      <c r="N695" s="46"/>
      <c r="O695" s="2"/>
      <c r="P695" s="2"/>
      <c r="Q695" s="2"/>
      <c r="R695" s="2"/>
      <c r="S695" s="2"/>
      <c r="T695" s="2"/>
      <c r="U695" s="2"/>
      <c r="V695" s="2"/>
      <c r="W695" s="2"/>
      <c r="X695" s="2"/>
      <c r="Y695" s="2"/>
      <c r="Z695" s="1"/>
      <c r="AA695" s="1"/>
      <c r="AB695" s="1"/>
      <c r="AC695" s="1"/>
      <c r="AD695" s="1"/>
    </row>
    <row r="696" spans="1:30" ht="15.75" customHeight="1">
      <c r="A696" s="46"/>
      <c r="B696" s="46"/>
      <c r="C696" s="46"/>
      <c r="D696" s="46"/>
      <c r="E696" s="46"/>
      <c r="F696" s="46"/>
      <c r="G696" s="46"/>
      <c r="H696" s="46"/>
      <c r="I696" s="46"/>
      <c r="J696" s="46"/>
      <c r="K696" s="46"/>
      <c r="L696" s="46"/>
      <c r="M696" s="46"/>
      <c r="N696" s="46"/>
      <c r="O696" s="2"/>
      <c r="P696" s="2"/>
      <c r="Q696" s="2"/>
      <c r="R696" s="2"/>
      <c r="S696" s="2"/>
      <c r="T696" s="2"/>
      <c r="U696" s="2"/>
      <c r="V696" s="2"/>
      <c r="W696" s="2"/>
      <c r="X696" s="2"/>
      <c r="Y696" s="2"/>
      <c r="Z696" s="1"/>
      <c r="AA696" s="1"/>
      <c r="AB696" s="1"/>
      <c r="AC696" s="1"/>
      <c r="AD696" s="1"/>
    </row>
    <row r="697" spans="1:30" ht="15.75" customHeight="1">
      <c r="A697" s="46"/>
      <c r="B697" s="46"/>
      <c r="C697" s="46"/>
      <c r="D697" s="46"/>
      <c r="E697" s="46"/>
      <c r="F697" s="46"/>
      <c r="G697" s="46"/>
      <c r="H697" s="46"/>
      <c r="I697" s="46"/>
      <c r="J697" s="46"/>
      <c r="K697" s="46"/>
      <c r="L697" s="46"/>
      <c r="M697" s="46"/>
      <c r="N697" s="46"/>
      <c r="O697" s="2"/>
      <c r="P697" s="2"/>
      <c r="Q697" s="2"/>
      <c r="R697" s="2"/>
      <c r="S697" s="2"/>
      <c r="T697" s="2"/>
      <c r="U697" s="2"/>
      <c r="V697" s="2"/>
      <c r="W697" s="2"/>
      <c r="X697" s="2"/>
      <c r="Y697" s="2"/>
      <c r="Z697" s="1"/>
      <c r="AA697" s="1"/>
      <c r="AB697" s="1"/>
      <c r="AC697" s="1"/>
      <c r="AD697" s="1"/>
    </row>
    <row r="698" spans="1:30" ht="15.75" customHeight="1">
      <c r="A698" s="46"/>
      <c r="B698" s="46"/>
      <c r="C698" s="46"/>
      <c r="D698" s="46"/>
      <c r="E698" s="46"/>
      <c r="F698" s="46"/>
      <c r="G698" s="46"/>
      <c r="H698" s="46"/>
      <c r="I698" s="46"/>
      <c r="J698" s="46"/>
      <c r="K698" s="46"/>
      <c r="L698" s="46"/>
      <c r="M698" s="46"/>
      <c r="N698" s="46"/>
      <c r="O698" s="2"/>
      <c r="P698" s="2"/>
      <c r="Q698" s="2"/>
      <c r="R698" s="2"/>
      <c r="S698" s="2"/>
      <c r="T698" s="2"/>
      <c r="U698" s="2"/>
      <c r="V698" s="2"/>
      <c r="W698" s="2"/>
      <c r="X698" s="2"/>
      <c r="Y698" s="2"/>
      <c r="Z698" s="1"/>
      <c r="AA698" s="1"/>
      <c r="AB698" s="1"/>
      <c r="AC698" s="1"/>
      <c r="AD698" s="1"/>
    </row>
    <row r="699" spans="1:30" ht="15.75" customHeight="1">
      <c r="A699" s="46"/>
      <c r="B699" s="46"/>
      <c r="C699" s="46"/>
      <c r="D699" s="46"/>
      <c r="E699" s="46"/>
      <c r="F699" s="46"/>
      <c r="G699" s="46"/>
      <c r="H699" s="46"/>
      <c r="I699" s="46"/>
      <c r="J699" s="46"/>
      <c r="K699" s="46"/>
      <c r="L699" s="46"/>
      <c r="M699" s="46"/>
      <c r="N699" s="46"/>
      <c r="O699" s="2"/>
      <c r="P699" s="2"/>
      <c r="Q699" s="2"/>
      <c r="R699" s="2"/>
      <c r="S699" s="2"/>
      <c r="T699" s="2"/>
      <c r="U699" s="2"/>
      <c r="V699" s="2"/>
      <c r="W699" s="2"/>
      <c r="X699" s="2"/>
      <c r="Y699" s="2"/>
      <c r="Z699" s="1"/>
      <c r="AA699" s="1"/>
      <c r="AB699" s="1"/>
      <c r="AC699" s="1"/>
      <c r="AD699" s="1"/>
    </row>
    <row r="700" spans="1:30" ht="15.75" customHeight="1">
      <c r="A700" s="46"/>
      <c r="B700" s="46"/>
      <c r="C700" s="46"/>
      <c r="D700" s="46"/>
      <c r="E700" s="46"/>
      <c r="F700" s="46"/>
      <c r="G700" s="46"/>
      <c r="H700" s="46"/>
      <c r="I700" s="46"/>
      <c r="J700" s="46"/>
      <c r="K700" s="46"/>
      <c r="L700" s="46"/>
      <c r="M700" s="46"/>
      <c r="N700" s="46"/>
      <c r="O700" s="2"/>
      <c r="P700" s="2"/>
      <c r="Q700" s="2"/>
      <c r="R700" s="2"/>
      <c r="S700" s="2"/>
      <c r="T700" s="2"/>
      <c r="U700" s="2"/>
      <c r="V700" s="2"/>
      <c r="W700" s="2"/>
      <c r="X700" s="2"/>
      <c r="Y700" s="2"/>
      <c r="Z700" s="1"/>
      <c r="AA700" s="1"/>
      <c r="AB700" s="1"/>
      <c r="AC700" s="1"/>
      <c r="AD700" s="1"/>
    </row>
    <row r="701" spans="1:30" ht="15.75" customHeight="1">
      <c r="A701" s="46"/>
      <c r="B701" s="46"/>
      <c r="C701" s="46"/>
      <c r="D701" s="46"/>
      <c r="E701" s="46"/>
      <c r="F701" s="46"/>
      <c r="G701" s="46"/>
      <c r="H701" s="46"/>
      <c r="I701" s="46"/>
      <c r="J701" s="46"/>
      <c r="K701" s="46"/>
      <c r="L701" s="46"/>
      <c r="M701" s="46"/>
      <c r="N701" s="46"/>
      <c r="O701" s="2"/>
      <c r="P701" s="2"/>
      <c r="Q701" s="2"/>
      <c r="R701" s="2"/>
      <c r="S701" s="2"/>
      <c r="T701" s="2"/>
      <c r="U701" s="2"/>
      <c r="V701" s="2"/>
      <c r="W701" s="2"/>
      <c r="X701" s="2"/>
      <c r="Y701" s="2"/>
      <c r="Z701" s="1"/>
      <c r="AA701" s="1"/>
      <c r="AB701" s="1"/>
      <c r="AC701" s="1"/>
      <c r="AD701" s="1"/>
    </row>
    <row r="702" spans="1:30" ht="15.75" customHeight="1">
      <c r="A702" s="46"/>
      <c r="B702" s="46"/>
      <c r="C702" s="46"/>
      <c r="D702" s="46"/>
      <c r="E702" s="46"/>
      <c r="F702" s="46"/>
      <c r="G702" s="46"/>
      <c r="H702" s="46"/>
      <c r="I702" s="46"/>
      <c r="J702" s="46"/>
      <c r="K702" s="46"/>
      <c r="L702" s="46"/>
      <c r="M702" s="46"/>
      <c r="N702" s="46"/>
      <c r="O702" s="2"/>
      <c r="P702" s="2"/>
      <c r="Q702" s="2"/>
      <c r="R702" s="2"/>
      <c r="S702" s="2"/>
      <c r="T702" s="2"/>
      <c r="U702" s="2"/>
      <c r="V702" s="2"/>
      <c r="W702" s="2"/>
      <c r="X702" s="2"/>
      <c r="Y702" s="2"/>
      <c r="Z702" s="1"/>
      <c r="AA702" s="1"/>
      <c r="AB702" s="1"/>
      <c r="AC702" s="1"/>
      <c r="AD702" s="1"/>
    </row>
    <row r="703" spans="1:30" ht="15.75" customHeight="1">
      <c r="A703" s="46"/>
      <c r="B703" s="46"/>
      <c r="C703" s="46"/>
      <c r="D703" s="46"/>
      <c r="E703" s="46"/>
      <c r="F703" s="46"/>
      <c r="G703" s="46"/>
      <c r="H703" s="46"/>
      <c r="I703" s="46"/>
      <c r="J703" s="46"/>
      <c r="K703" s="46"/>
      <c r="L703" s="46"/>
      <c r="M703" s="46"/>
      <c r="N703" s="46"/>
      <c r="O703" s="2"/>
      <c r="P703" s="2"/>
      <c r="Q703" s="2"/>
      <c r="R703" s="2"/>
      <c r="S703" s="2"/>
      <c r="T703" s="2"/>
      <c r="U703" s="2"/>
      <c r="V703" s="2"/>
      <c r="W703" s="2"/>
      <c r="X703" s="2"/>
      <c r="Y703" s="2"/>
      <c r="Z703" s="1"/>
      <c r="AA703" s="1"/>
      <c r="AB703" s="1"/>
      <c r="AC703" s="1"/>
      <c r="AD703" s="1"/>
    </row>
    <row r="704" spans="1:30" ht="15.75" customHeight="1">
      <c r="A704" s="46"/>
      <c r="B704" s="46"/>
      <c r="C704" s="46"/>
      <c r="D704" s="46"/>
      <c r="E704" s="46"/>
      <c r="F704" s="46"/>
      <c r="G704" s="46"/>
      <c r="H704" s="46"/>
      <c r="I704" s="46"/>
      <c r="J704" s="46"/>
      <c r="K704" s="46"/>
      <c r="L704" s="46"/>
      <c r="M704" s="46"/>
      <c r="N704" s="46"/>
      <c r="O704" s="2"/>
      <c r="P704" s="2"/>
      <c r="Q704" s="2"/>
      <c r="R704" s="2"/>
      <c r="S704" s="2"/>
      <c r="T704" s="2"/>
      <c r="U704" s="2"/>
      <c r="V704" s="2"/>
      <c r="W704" s="2"/>
      <c r="X704" s="2"/>
      <c r="Y704" s="2"/>
      <c r="Z704" s="1"/>
      <c r="AA704" s="1"/>
      <c r="AB704" s="1"/>
      <c r="AC704" s="1"/>
      <c r="AD704" s="1"/>
    </row>
    <row r="705" spans="1:30" ht="15.75" customHeight="1">
      <c r="A705" s="46"/>
      <c r="B705" s="46"/>
      <c r="C705" s="46"/>
      <c r="D705" s="46"/>
      <c r="E705" s="46"/>
      <c r="F705" s="46"/>
      <c r="G705" s="46"/>
      <c r="H705" s="46"/>
      <c r="I705" s="46"/>
      <c r="J705" s="46"/>
      <c r="K705" s="46"/>
      <c r="L705" s="46"/>
      <c r="M705" s="46"/>
      <c r="N705" s="46"/>
      <c r="O705" s="2"/>
      <c r="P705" s="2"/>
      <c r="Q705" s="2"/>
      <c r="R705" s="2"/>
      <c r="S705" s="2"/>
      <c r="T705" s="2"/>
      <c r="U705" s="2"/>
      <c r="V705" s="2"/>
      <c r="W705" s="2"/>
      <c r="X705" s="2"/>
      <c r="Y705" s="2"/>
      <c r="Z705" s="1"/>
      <c r="AA705" s="1"/>
      <c r="AB705" s="1"/>
      <c r="AC705" s="1"/>
      <c r="AD705" s="1"/>
    </row>
    <row r="706" spans="1:30" ht="15.75" customHeight="1">
      <c r="A706" s="46"/>
      <c r="B706" s="46"/>
      <c r="C706" s="46"/>
      <c r="D706" s="46"/>
      <c r="E706" s="46"/>
      <c r="F706" s="46"/>
      <c r="G706" s="46"/>
      <c r="H706" s="46"/>
      <c r="I706" s="46"/>
      <c r="J706" s="46"/>
      <c r="K706" s="46"/>
      <c r="L706" s="46"/>
      <c r="M706" s="46"/>
      <c r="N706" s="46"/>
      <c r="O706" s="2"/>
      <c r="P706" s="2"/>
      <c r="Q706" s="2"/>
      <c r="R706" s="2"/>
      <c r="S706" s="2"/>
      <c r="T706" s="2"/>
      <c r="U706" s="2"/>
      <c r="V706" s="2"/>
      <c r="W706" s="2"/>
      <c r="X706" s="2"/>
      <c r="Y706" s="2"/>
      <c r="Z706" s="1"/>
      <c r="AA706" s="1"/>
      <c r="AB706" s="1"/>
      <c r="AC706" s="1"/>
      <c r="AD706" s="1"/>
    </row>
    <row r="707" spans="1:30" ht="15.75" customHeight="1">
      <c r="A707" s="46"/>
      <c r="B707" s="46"/>
      <c r="C707" s="46"/>
      <c r="D707" s="46"/>
      <c r="E707" s="46"/>
      <c r="F707" s="46"/>
      <c r="G707" s="46"/>
      <c r="H707" s="46"/>
      <c r="I707" s="46"/>
      <c r="J707" s="46"/>
      <c r="K707" s="46"/>
      <c r="L707" s="46"/>
      <c r="M707" s="46"/>
      <c r="N707" s="46"/>
      <c r="O707" s="2"/>
      <c r="P707" s="2"/>
      <c r="Q707" s="2"/>
      <c r="R707" s="2"/>
      <c r="S707" s="2"/>
      <c r="T707" s="2"/>
      <c r="U707" s="2"/>
      <c r="V707" s="2"/>
      <c r="W707" s="2"/>
      <c r="X707" s="2"/>
      <c r="Y707" s="2"/>
      <c r="Z707" s="1"/>
      <c r="AA707" s="1"/>
      <c r="AB707" s="1"/>
      <c r="AC707" s="1"/>
      <c r="AD707" s="1"/>
    </row>
    <row r="708" spans="1:30" ht="15.75" customHeight="1">
      <c r="A708" s="46"/>
      <c r="B708" s="46"/>
      <c r="C708" s="46"/>
      <c r="D708" s="46"/>
      <c r="E708" s="46"/>
      <c r="F708" s="46"/>
      <c r="G708" s="46"/>
      <c r="H708" s="46"/>
      <c r="I708" s="46"/>
      <c r="J708" s="46"/>
      <c r="K708" s="46"/>
      <c r="L708" s="46"/>
      <c r="M708" s="46"/>
      <c r="N708" s="46"/>
      <c r="O708" s="2"/>
      <c r="P708" s="2"/>
      <c r="Q708" s="2"/>
      <c r="R708" s="2"/>
      <c r="S708" s="2"/>
      <c r="T708" s="2"/>
      <c r="U708" s="2"/>
      <c r="V708" s="2"/>
      <c r="W708" s="2"/>
      <c r="X708" s="2"/>
      <c r="Y708" s="2"/>
      <c r="Z708" s="1"/>
      <c r="AA708" s="1"/>
      <c r="AB708" s="1"/>
      <c r="AC708" s="1"/>
      <c r="AD708" s="1"/>
    </row>
    <row r="709" spans="1:30" ht="15.75" customHeight="1">
      <c r="A709" s="46"/>
      <c r="B709" s="46"/>
      <c r="C709" s="46"/>
      <c r="D709" s="46"/>
      <c r="E709" s="46"/>
      <c r="F709" s="46"/>
      <c r="G709" s="46"/>
      <c r="H709" s="46"/>
      <c r="I709" s="46"/>
      <c r="J709" s="46"/>
      <c r="K709" s="46"/>
      <c r="L709" s="46"/>
      <c r="M709" s="46"/>
      <c r="N709" s="46"/>
      <c r="O709" s="2"/>
      <c r="P709" s="2"/>
      <c r="Q709" s="2"/>
      <c r="R709" s="2"/>
      <c r="S709" s="2"/>
      <c r="T709" s="2"/>
      <c r="U709" s="2"/>
      <c r="V709" s="2"/>
      <c r="W709" s="2"/>
      <c r="X709" s="2"/>
      <c r="Y709" s="2"/>
      <c r="Z709" s="1"/>
      <c r="AA709" s="1"/>
      <c r="AB709" s="1"/>
      <c r="AC709" s="1"/>
      <c r="AD709" s="1"/>
    </row>
    <row r="710" spans="1:30" ht="15.75" customHeight="1">
      <c r="A710" s="46"/>
      <c r="B710" s="46"/>
      <c r="C710" s="46"/>
      <c r="D710" s="46"/>
      <c r="E710" s="46"/>
      <c r="F710" s="46"/>
      <c r="G710" s="46"/>
      <c r="H710" s="46"/>
      <c r="I710" s="46"/>
      <c r="J710" s="46"/>
      <c r="K710" s="46"/>
      <c r="L710" s="46"/>
      <c r="M710" s="46"/>
      <c r="N710" s="46"/>
      <c r="O710" s="2"/>
      <c r="P710" s="2"/>
      <c r="Q710" s="2"/>
      <c r="R710" s="2"/>
      <c r="S710" s="2"/>
      <c r="T710" s="2"/>
      <c r="U710" s="2"/>
      <c r="V710" s="2"/>
      <c r="W710" s="2"/>
      <c r="X710" s="2"/>
      <c r="Y710" s="2"/>
      <c r="Z710" s="1"/>
      <c r="AA710" s="1"/>
      <c r="AB710" s="1"/>
      <c r="AC710" s="1"/>
      <c r="AD710" s="1"/>
    </row>
    <row r="711" spans="1:30" ht="15.75" customHeight="1">
      <c r="A711" s="46"/>
      <c r="B711" s="46"/>
      <c r="C711" s="46"/>
      <c r="D711" s="46"/>
      <c r="E711" s="46"/>
      <c r="F711" s="46"/>
      <c r="G711" s="46"/>
      <c r="H711" s="46"/>
      <c r="I711" s="46"/>
      <c r="J711" s="46"/>
      <c r="K711" s="46"/>
      <c r="L711" s="46"/>
      <c r="M711" s="46"/>
      <c r="N711" s="46"/>
      <c r="O711" s="2"/>
      <c r="P711" s="2"/>
      <c r="Q711" s="2"/>
      <c r="R711" s="2"/>
      <c r="S711" s="2"/>
      <c r="T711" s="2"/>
      <c r="U711" s="2"/>
      <c r="V711" s="2"/>
      <c r="W711" s="2"/>
      <c r="X711" s="2"/>
      <c r="Y711" s="2"/>
      <c r="Z711" s="1"/>
      <c r="AA711" s="1"/>
      <c r="AB711" s="1"/>
      <c r="AC711" s="1"/>
      <c r="AD711" s="1"/>
    </row>
    <row r="712" spans="1:30" ht="15.75" customHeight="1">
      <c r="A712" s="46"/>
      <c r="B712" s="46"/>
      <c r="C712" s="46"/>
      <c r="D712" s="46"/>
      <c r="E712" s="46"/>
      <c r="F712" s="46"/>
      <c r="G712" s="46"/>
      <c r="H712" s="46"/>
      <c r="I712" s="46"/>
      <c r="J712" s="46"/>
      <c r="K712" s="46"/>
      <c r="L712" s="46"/>
      <c r="M712" s="46"/>
      <c r="N712" s="46"/>
      <c r="O712" s="2"/>
      <c r="P712" s="2"/>
      <c r="Q712" s="2"/>
      <c r="R712" s="2"/>
      <c r="S712" s="2"/>
      <c r="T712" s="2"/>
      <c r="U712" s="2"/>
      <c r="V712" s="2"/>
      <c r="W712" s="2"/>
      <c r="X712" s="2"/>
      <c r="Y712" s="2"/>
      <c r="Z712" s="1"/>
      <c r="AA712" s="1"/>
      <c r="AB712" s="1"/>
      <c r="AC712" s="1"/>
      <c r="AD712" s="1"/>
    </row>
    <row r="713" spans="1:30" ht="15.75" customHeight="1">
      <c r="A713" s="46"/>
      <c r="B713" s="46"/>
      <c r="C713" s="46"/>
      <c r="D713" s="46"/>
      <c r="E713" s="46"/>
      <c r="F713" s="46"/>
      <c r="G713" s="46"/>
      <c r="H713" s="46"/>
      <c r="I713" s="46"/>
      <c r="J713" s="46"/>
      <c r="K713" s="46"/>
      <c r="L713" s="46"/>
      <c r="M713" s="46"/>
      <c r="N713" s="46"/>
      <c r="O713" s="2"/>
      <c r="P713" s="2"/>
      <c r="Q713" s="2"/>
      <c r="R713" s="2"/>
      <c r="S713" s="2"/>
      <c r="T713" s="2"/>
      <c r="U713" s="2"/>
      <c r="V713" s="2"/>
      <c r="W713" s="2"/>
      <c r="X713" s="2"/>
      <c r="Y713" s="2"/>
      <c r="Z713" s="1"/>
      <c r="AA713" s="1"/>
      <c r="AB713" s="1"/>
      <c r="AC713" s="1"/>
      <c r="AD713" s="1"/>
    </row>
    <row r="714" spans="1:30" ht="15.75" customHeight="1">
      <c r="A714" s="46"/>
      <c r="B714" s="46"/>
      <c r="C714" s="46"/>
      <c r="D714" s="46"/>
      <c r="E714" s="46"/>
      <c r="F714" s="46"/>
      <c r="G714" s="46"/>
      <c r="H714" s="46"/>
      <c r="I714" s="46"/>
      <c r="J714" s="46"/>
      <c r="K714" s="46"/>
      <c r="L714" s="46"/>
      <c r="M714" s="46"/>
      <c r="N714" s="46"/>
      <c r="O714" s="2"/>
      <c r="P714" s="2"/>
      <c r="Q714" s="2"/>
      <c r="R714" s="2"/>
      <c r="S714" s="2"/>
      <c r="T714" s="2"/>
      <c r="U714" s="2"/>
      <c r="V714" s="2"/>
      <c r="W714" s="2"/>
      <c r="X714" s="2"/>
      <c r="Y714" s="2"/>
      <c r="Z714" s="1"/>
      <c r="AA714" s="1"/>
      <c r="AB714" s="1"/>
      <c r="AC714" s="1"/>
      <c r="AD714" s="1"/>
    </row>
    <row r="715" spans="1:30" ht="15.75" customHeight="1">
      <c r="A715" s="46"/>
      <c r="B715" s="46"/>
      <c r="C715" s="46"/>
      <c r="D715" s="46"/>
      <c r="E715" s="46"/>
      <c r="F715" s="46"/>
      <c r="G715" s="46"/>
      <c r="H715" s="46"/>
      <c r="I715" s="46"/>
      <c r="J715" s="46"/>
      <c r="K715" s="46"/>
      <c r="L715" s="46"/>
      <c r="M715" s="46"/>
      <c r="N715" s="46"/>
      <c r="O715" s="2"/>
      <c r="P715" s="2"/>
      <c r="Q715" s="2"/>
      <c r="R715" s="2"/>
      <c r="S715" s="2"/>
      <c r="T715" s="2"/>
      <c r="U715" s="2"/>
      <c r="V715" s="2"/>
      <c r="W715" s="2"/>
      <c r="X715" s="2"/>
      <c r="Y715" s="2"/>
      <c r="Z715" s="1"/>
      <c r="AA715" s="1"/>
      <c r="AB715" s="1"/>
      <c r="AC715" s="1"/>
      <c r="AD715" s="1"/>
    </row>
    <row r="716" spans="1:30" ht="15.75" customHeight="1">
      <c r="A716" s="46"/>
      <c r="B716" s="46"/>
      <c r="C716" s="46"/>
      <c r="D716" s="46"/>
      <c r="E716" s="46"/>
      <c r="F716" s="46"/>
      <c r="G716" s="46"/>
      <c r="H716" s="46"/>
      <c r="I716" s="46"/>
      <c r="J716" s="46"/>
      <c r="K716" s="46"/>
      <c r="L716" s="46"/>
      <c r="M716" s="46"/>
      <c r="N716" s="46"/>
      <c r="O716" s="2"/>
      <c r="P716" s="2"/>
      <c r="Q716" s="2"/>
      <c r="R716" s="2"/>
      <c r="S716" s="2"/>
      <c r="T716" s="2"/>
      <c r="U716" s="2"/>
      <c r="V716" s="2"/>
      <c r="W716" s="2"/>
      <c r="X716" s="2"/>
      <c r="Y716" s="2"/>
      <c r="Z716" s="1"/>
      <c r="AA716" s="1"/>
      <c r="AB716" s="1"/>
      <c r="AC716" s="1"/>
      <c r="AD716" s="1"/>
    </row>
    <row r="717" spans="1:30" ht="15.75" customHeight="1">
      <c r="A717" s="46"/>
      <c r="B717" s="46"/>
      <c r="C717" s="46"/>
      <c r="D717" s="46"/>
      <c r="E717" s="46"/>
      <c r="F717" s="46"/>
      <c r="G717" s="46"/>
      <c r="H717" s="46"/>
      <c r="I717" s="46"/>
      <c r="J717" s="46"/>
      <c r="K717" s="46"/>
      <c r="L717" s="46"/>
      <c r="M717" s="46"/>
      <c r="N717" s="46"/>
      <c r="O717" s="2"/>
      <c r="P717" s="2"/>
      <c r="Q717" s="2"/>
      <c r="R717" s="2"/>
      <c r="S717" s="2"/>
      <c r="T717" s="2"/>
      <c r="U717" s="2"/>
      <c r="V717" s="2"/>
      <c r="W717" s="2"/>
      <c r="X717" s="2"/>
      <c r="Y717" s="2"/>
      <c r="Z717" s="1"/>
      <c r="AA717" s="1"/>
      <c r="AB717" s="1"/>
      <c r="AC717" s="1"/>
      <c r="AD717" s="1"/>
    </row>
    <row r="718" spans="1:30" ht="15.75" customHeight="1">
      <c r="A718" s="46"/>
      <c r="B718" s="46"/>
      <c r="C718" s="46"/>
      <c r="D718" s="46"/>
      <c r="E718" s="46"/>
      <c r="F718" s="46"/>
      <c r="G718" s="46"/>
      <c r="H718" s="46"/>
      <c r="I718" s="46"/>
      <c r="J718" s="46"/>
      <c r="K718" s="46"/>
      <c r="L718" s="46"/>
      <c r="M718" s="46"/>
      <c r="N718" s="46"/>
      <c r="O718" s="2"/>
      <c r="P718" s="2"/>
      <c r="Q718" s="2"/>
      <c r="R718" s="2"/>
      <c r="S718" s="2"/>
      <c r="T718" s="2"/>
      <c r="U718" s="2"/>
      <c r="V718" s="2"/>
      <c r="W718" s="2"/>
      <c r="X718" s="2"/>
      <c r="Y718" s="2"/>
      <c r="Z718" s="1"/>
      <c r="AA718" s="1"/>
      <c r="AB718" s="1"/>
      <c r="AC718" s="1"/>
      <c r="AD718" s="1"/>
    </row>
    <row r="719" spans="1:30" ht="15.75" customHeight="1">
      <c r="A719" s="46"/>
      <c r="B719" s="46"/>
      <c r="C719" s="46"/>
      <c r="D719" s="46"/>
      <c r="E719" s="46"/>
      <c r="F719" s="46"/>
      <c r="G719" s="46"/>
      <c r="H719" s="46"/>
      <c r="I719" s="46"/>
      <c r="J719" s="46"/>
      <c r="K719" s="46"/>
      <c r="L719" s="46"/>
      <c r="M719" s="46"/>
      <c r="N719" s="46"/>
      <c r="O719" s="2"/>
      <c r="P719" s="2"/>
      <c r="Q719" s="2"/>
      <c r="R719" s="2"/>
      <c r="S719" s="2"/>
      <c r="T719" s="2"/>
      <c r="U719" s="2"/>
      <c r="V719" s="2"/>
      <c r="W719" s="2"/>
      <c r="X719" s="2"/>
      <c r="Y719" s="2"/>
      <c r="Z719" s="1"/>
      <c r="AA719" s="1"/>
      <c r="AB719" s="1"/>
      <c r="AC719" s="1"/>
      <c r="AD719" s="1"/>
    </row>
    <row r="720" spans="1:30" ht="15.75" customHeight="1">
      <c r="A720" s="46"/>
      <c r="B720" s="46"/>
      <c r="C720" s="46"/>
      <c r="D720" s="46"/>
      <c r="E720" s="46"/>
      <c r="F720" s="46"/>
      <c r="G720" s="46"/>
      <c r="H720" s="46"/>
      <c r="I720" s="46"/>
      <c r="J720" s="46"/>
      <c r="K720" s="46"/>
      <c r="L720" s="46"/>
      <c r="M720" s="46"/>
      <c r="N720" s="46"/>
      <c r="O720" s="2"/>
      <c r="P720" s="2"/>
      <c r="Q720" s="2"/>
      <c r="R720" s="2"/>
      <c r="S720" s="2"/>
      <c r="T720" s="2"/>
      <c r="U720" s="2"/>
      <c r="V720" s="2"/>
      <c r="W720" s="2"/>
      <c r="X720" s="2"/>
      <c r="Y720" s="2"/>
      <c r="Z720" s="1"/>
      <c r="AA720" s="1"/>
      <c r="AB720" s="1"/>
      <c r="AC720" s="1"/>
      <c r="AD720" s="1"/>
    </row>
    <row r="721" spans="1:30" ht="15.75" customHeight="1">
      <c r="A721" s="46"/>
      <c r="B721" s="46"/>
      <c r="C721" s="46"/>
      <c r="D721" s="46"/>
      <c r="E721" s="46"/>
      <c r="F721" s="46"/>
      <c r="G721" s="46"/>
      <c r="H721" s="46"/>
      <c r="I721" s="46"/>
      <c r="J721" s="46"/>
      <c r="K721" s="46"/>
      <c r="L721" s="46"/>
      <c r="M721" s="46"/>
      <c r="N721" s="46"/>
      <c r="O721" s="2"/>
      <c r="P721" s="2"/>
      <c r="Q721" s="2"/>
      <c r="R721" s="2"/>
      <c r="S721" s="2"/>
      <c r="T721" s="2"/>
      <c r="U721" s="2"/>
      <c r="V721" s="2"/>
      <c r="W721" s="2"/>
      <c r="X721" s="2"/>
      <c r="Y721" s="2"/>
      <c r="Z721" s="1"/>
      <c r="AA721" s="1"/>
      <c r="AB721" s="1"/>
      <c r="AC721" s="1"/>
      <c r="AD721" s="1"/>
    </row>
    <row r="722" spans="1:30" ht="15.75" customHeight="1">
      <c r="A722" s="46"/>
      <c r="B722" s="46"/>
      <c r="C722" s="46"/>
      <c r="D722" s="46"/>
      <c r="E722" s="46"/>
      <c r="F722" s="46"/>
      <c r="G722" s="46"/>
      <c r="H722" s="46"/>
      <c r="I722" s="46"/>
      <c r="J722" s="46"/>
      <c r="K722" s="46"/>
      <c r="L722" s="46"/>
      <c r="M722" s="46"/>
      <c r="N722" s="46"/>
      <c r="O722" s="2"/>
      <c r="P722" s="2"/>
      <c r="Q722" s="2"/>
      <c r="R722" s="2"/>
      <c r="S722" s="2"/>
      <c r="T722" s="2"/>
      <c r="U722" s="2"/>
      <c r="V722" s="2"/>
      <c r="W722" s="2"/>
      <c r="X722" s="2"/>
      <c r="Y722" s="2"/>
      <c r="Z722" s="1"/>
      <c r="AA722" s="1"/>
      <c r="AB722" s="1"/>
      <c r="AC722" s="1"/>
      <c r="AD722" s="1"/>
    </row>
    <row r="723" spans="1:30" ht="15.75" customHeight="1">
      <c r="A723" s="46"/>
      <c r="B723" s="46"/>
      <c r="C723" s="46"/>
      <c r="D723" s="46"/>
      <c r="E723" s="46"/>
      <c r="F723" s="46"/>
      <c r="G723" s="46"/>
      <c r="H723" s="46"/>
      <c r="I723" s="46"/>
      <c r="J723" s="46"/>
      <c r="K723" s="46"/>
      <c r="L723" s="46"/>
      <c r="M723" s="46"/>
      <c r="N723" s="46"/>
      <c r="O723" s="2"/>
      <c r="P723" s="2"/>
      <c r="Q723" s="2"/>
      <c r="R723" s="2"/>
      <c r="S723" s="2"/>
      <c r="T723" s="2"/>
      <c r="U723" s="2"/>
      <c r="V723" s="2"/>
      <c r="W723" s="2"/>
      <c r="X723" s="2"/>
      <c r="Y723" s="2"/>
      <c r="Z723" s="1"/>
      <c r="AA723" s="1"/>
      <c r="AB723" s="1"/>
      <c r="AC723" s="1"/>
      <c r="AD723" s="1"/>
    </row>
    <row r="724" spans="1:30" ht="15.75" customHeight="1">
      <c r="A724" s="46"/>
      <c r="B724" s="46"/>
      <c r="C724" s="46"/>
      <c r="D724" s="46"/>
      <c r="E724" s="46"/>
      <c r="F724" s="46"/>
      <c r="G724" s="46"/>
      <c r="H724" s="46"/>
      <c r="I724" s="46"/>
      <c r="J724" s="46"/>
      <c r="K724" s="46"/>
      <c r="L724" s="46"/>
      <c r="M724" s="46"/>
      <c r="N724" s="46"/>
      <c r="O724" s="2"/>
      <c r="P724" s="2"/>
      <c r="Q724" s="2"/>
      <c r="R724" s="2"/>
      <c r="S724" s="2"/>
      <c r="T724" s="2"/>
      <c r="U724" s="2"/>
      <c r="V724" s="2"/>
      <c r="W724" s="2"/>
      <c r="X724" s="2"/>
      <c r="Y724" s="2"/>
      <c r="Z724" s="1"/>
      <c r="AA724" s="1"/>
      <c r="AB724" s="1"/>
      <c r="AC724" s="1"/>
      <c r="AD724" s="1"/>
    </row>
    <row r="725" spans="1:30" ht="15.75" customHeight="1">
      <c r="A725" s="46"/>
      <c r="B725" s="46"/>
      <c r="C725" s="46"/>
      <c r="D725" s="46"/>
      <c r="E725" s="46"/>
      <c r="F725" s="46"/>
      <c r="G725" s="46"/>
      <c r="H725" s="46"/>
      <c r="I725" s="46"/>
      <c r="J725" s="46"/>
      <c r="K725" s="46"/>
      <c r="L725" s="46"/>
      <c r="M725" s="46"/>
      <c r="N725" s="46"/>
      <c r="O725" s="2"/>
      <c r="P725" s="2"/>
      <c r="Q725" s="2"/>
      <c r="R725" s="2"/>
      <c r="S725" s="2"/>
      <c r="T725" s="2"/>
      <c r="U725" s="2"/>
      <c r="V725" s="2"/>
      <c r="W725" s="2"/>
      <c r="X725" s="2"/>
      <c r="Y725" s="2"/>
      <c r="Z725" s="1"/>
      <c r="AA725" s="1"/>
      <c r="AB725" s="1"/>
      <c r="AC725" s="1"/>
      <c r="AD725" s="1"/>
    </row>
    <row r="726" spans="1:30" ht="15.75" customHeight="1">
      <c r="A726" s="46"/>
      <c r="B726" s="46"/>
      <c r="C726" s="46"/>
      <c r="D726" s="46"/>
      <c r="E726" s="46"/>
      <c r="F726" s="46"/>
      <c r="G726" s="46"/>
      <c r="H726" s="46"/>
      <c r="I726" s="46"/>
      <c r="J726" s="46"/>
      <c r="K726" s="46"/>
      <c r="L726" s="46"/>
      <c r="M726" s="46"/>
      <c r="N726" s="46"/>
      <c r="O726" s="2"/>
      <c r="P726" s="2"/>
      <c r="Q726" s="2"/>
      <c r="R726" s="2"/>
      <c r="S726" s="2"/>
      <c r="T726" s="2"/>
      <c r="U726" s="2"/>
      <c r="V726" s="2"/>
      <c r="W726" s="2"/>
      <c r="X726" s="2"/>
      <c r="Y726" s="2"/>
      <c r="Z726" s="1"/>
      <c r="AA726" s="1"/>
      <c r="AB726" s="1"/>
      <c r="AC726" s="1"/>
      <c r="AD726" s="1"/>
    </row>
    <row r="727" spans="1:30" ht="15.75" customHeight="1">
      <c r="A727" s="46"/>
      <c r="B727" s="46"/>
      <c r="C727" s="46"/>
      <c r="D727" s="46"/>
      <c r="E727" s="46"/>
      <c r="F727" s="46"/>
      <c r="G727" s="46"/>
      <c r="H727" s="46"/>
      <c r="I727" s="46"/>
      <c r="J727" s="46"/>
      <c r="K727" s="46"/>
      <c r="L727" s="46"/>
      <c r="M727" s="46"/>
      <c r="N727" s="46"/>
      <c r="O727" s="2"/>
      <c r="P727" s="2"/>
      <c r="Q727" s="2"/>
      <c r="R727" s="2"/>
      <c r="S727" s="2"/>
      <c r="T727" s="2"/>
      <c r="U727" s="2"/>
      <c r="V727" s="2"/>
      <c r="W727" s="2"/>
      <c r="X727" s="2"/>
      <c r="Y727" s="2"/>
      <c r="Z727" s="1"/>
      <c r="AA727" s="1"/>
      <c r="AB727" s="1"/>
      <c r="AC727" s="1"/>
      <c r="AD727" s="1"/>
    </row>
    <row r="728" spans="1:30" ht="15.75" customHeight="1">
      <c r="A728" s="46"/>
      <c r="B728" s="46"/>
      <c r="C728" s="46"/>
      <c r="D728" s="46"/>
      <c r="E728" s="46"/>
      <c r="F728" s="46"/>
      <c r="G728" s="46"/>
      <c r="H728" s="46"/>
      <c r="I728" s="46"/>
      <c r="J728" s="46"/>
      <c r="K728" s="46"/>
      <c r="L728" s="46"/>
      <c r="M728" s="46"/>
      <c r="N728" s="46"/>
      <c r="O728" s="2"/>
      <c r="P728" s="2"/>
      <c r="Q728" s="2"/>
      <c r="R728" s="2"/>
      <c r="S728" s="2"/>
      <c r="T728" s="2"/>
      <c r="U728" s="2"/>
      <c r="V728" s="2"/>
      <c r="W728" s="2"/>
      <c r="X728" s="2"/>
      <c r="Y728" s="2"/>
      <c r="Z728" s="1"/>
      <c r="AA728" s="1"/>
      <c r="AB728" s="1"/>
      <c r="AC728" s="1"/>
      <c r="AD728" s="1"/>
    </row>
    <row r="729" spans="1:30" ht="15.75" customHeight="1">
      <c r="A729" s="46"/>
      <c r="B729" s="46"/>
      <c r="C729" s="46"/>
      <c r="D729" s="46"/>
      <c r="E729" s="46"/>
      <c r="F729" s="46"/>
      <c r="G729" s="46"/>
      <c r="H729" s="46"/>
      <c r="I729" s="46"/>
      <c r="J729" s="46"/>
      <c r="K729" s="46"/>
      <c r="L729" s="46"/>
      <c r="M729" s="46"/>
      <c r="N729" s="46"/>
      <c r="O729" s="2"/>
      <c r="P729" s="2"/>
      <c r="Q729" s="2"/>
      <c r="R729" s="2"/>
      <c r="S729" s="2"/>
      <c r="T729" s="2"/>
      <c r="U729" s="2"/>
      <c r="V729" s="2"/>
      <c r="W729" s="2"/>
      <c r="X729" s="2"/>
      <c r="Y729" s="2"/>
      <c r="Z729" s="1"/>
      <c r="AA729" s="1"/>
      <c r="AB729" s="1"/>
      <c r="AC729" s="1"/>
      <c r="AD729" s="1"/>
    </row>
    <row r="730" spans="1:30" ht="15.75" customHeight="1">
      <c r="A730" s="46"/>
      <c r="B730" s="46"/>
      <c r="C730" s="46"/>
      <c r="D730" s="46"/>
      <c r="E730" s="46"/>
      <c r="F730" s="46"/>
      <c r="G730" s="46"/>
      <c r="H730" s="46"/>
      <c r="I730" s="46"/>
      <c r="J730" s="46"/>
      <c r="K730" s="46"/>
      <c r="L730" s="46"/>
      <c r="M730" s="46"/>
      <c r="N730" s="46"/>
      <c r="O730" s="2"/>
      <c r="P730" s="2"/>
      <c r="Q730" s="2"/>
      <c r="R730" s="2"/>
      <c r="S730" s="2"/>
      <c r="T730" s="2"/>
      <c r="U730" s="2"/>
      <c r="V730" s="2"/>
      <c r="W730" s="2"/>
      <c r="X730" s="2"/>
      <c r="Y730" s="2"/>
      <c r="Z730" s="1"/>
      <c r="AA730" s="1"/>
      <c r="AB730" s="1"/>
      <c r="AC730" s="1"/>
      <c r="AD730" s="1"/>
    </row>
    <row r="731" spans="1:30" ht="15.75" customHeight="1">
      <c r="A731" s="46"/>
      <c r="B731" s="46"/>
      <c r="C731" s="46"/>
      <c r="D731" s="46"/>
      <c r="E731" s="46"/>
      <c r="F731" s="46"/>
      <c r="G731" s="46"/>
      <c r="H731" s="46"/>
      <c r="I731" s="46"/>
      <c r="J731" s="46"/>
      <c r="K731" s="46"/>
      <c r="L731" s="46"/>
      <c r="M731" s="46"/>
      <c r="N731" s="46"/>
      <c r="O731" s="2"/>
      <c r="P731" s="2"/>
      <c r="Q731" s="2"/>
      <c r="R731" s="2"/>
      <c r="S731" s="2"/>
      <c r="T731" s="2"/>
      <c r="U731" s="2"/>
      <c r="V731" s="2"/>
      <c r="W731" s="2"/>
      <c r="X731" s="2"/>
      <c r="Y731" s="2"/>
      <c r="Z731" s="1"/>
      <c r="AA731" s="1"/>
      <c r="AB731" s="1"/>
      <c r="AC731" s="1"/>
      <c r="AD731" s="1"/>
    </row>
    <row r="732" spans="1:30" ht="15.75" customHeight="1">
      <c r="A732" s="46"/>
      <c r="B732" s="46"/>
      <c r="C732" s="46"/>
      <c r="D732" s="46"/>
      <c r="E732" s="46"/>
      <c r="F732" s="46"/>
      <c r="G732" s="46"/>
      <c r="H732" s="46"/>
      <c r="I732" s="46"/>
      <c r="J732" s="46"/>
      <c r="K732" s="46"/>
      <c r="L732" s="46"/>
      <c r="M732" s="46"/>
      <c r="N732" s="46"/>
      <c r="O732" s="2"/>
      <c r="P732" s="2"/>
      <c r="Q732" s="2"/>
      <c r="R732" s="2"/>
      <c r="S732" s="2"/>
      <c r="T732" s="2"/>
      <c r="U732" s="2"/>
      <c r="V732" s="2"/>
      <c r="W732" s="2"/>
      <c r="X732" s="2"/>
      <c r="Y732" s="2"/>
      <c r="Z732" s="1"/>
      <c r="AA732" s="1"/>
      <c r="AB732" s="1"/>
      <c r="AC732" s="1"/>
      <c r="AD732" s="1"/>
    </row>
    <row r="733" spans="1:30" ht="15.75" customHeight="1">
      <c r="A733" s="46"/>
      <c r="B733" s="46"/>
      <c r="C733" s="46"/>
      <c r="D733" s="46"/>
      <c r="E733" s="46"/>
      <c r="F733" s="46"/>
      <c r="G733" s="46"/>
      <c r="H733" s="46"/>
      <c r="I733" s="46"/>
      <c r="J733" s="46"/>
      <c r="K733" s="46"/>
      <c r="L733" s="46"/>
      <c r="M733" s="46"/>
      <c r="N733" s="46"/>
      <c r="O733" s="2"/>
      <c r="P733" s="2"/>
      <c r="Q733" s="2"/>
      <c r="R733" s="2"/>
      <c r="S733" s="2"/>
      <c r="T733" s="2"/>
      <c r="U733" s="2"/>
      <c r="V733" s="2"/>
      <c r="W733" s="2"/>
      <c r="X733" s="2"/>
      <c r="Y733" s="2"/>
      <c r="Z733" s="1"/>
      <c r="AA733" s="1"/>
      <c r="AB733" s="1"/>
      <c r="AC733" s="1"/>
      <c r="AD733" s="1"/>
    </row>
    <row r="734" spans="1:30" ht="15.75" customHeight="1">
      <c r="A734" s="46"/>
      <c r="B734" s="46"/>
      <c r="C734" s="46"/>
      <c r="D734" s="46"/>
      <c r="E734" s="46"/>
      <c r="F734" s="46"/>
      <c r="G734" s="46"/>
      <c r="H734" s="46"/>
      <c r="I734" s="46"/>
      <c r="J734" s="46"/>
      <c r="K734" s="46"/>
      <c r="L734" s="46"/>
      <c r="M734" s="46"/>
      <c r="N734" s="46"/>
      <c r="O734" s="2"/>
      <c r="P734" s="2"/>
      <c r="Q734" s="2"/>
      <c r="R734" s="2"/>
      <c r="S734" s="2"/>
      <c r="T734" s="2"/>
      <c r="U734" s="2"/>
      <c r="V734" s="2"/>
      <c r="W734" s="2"/>
      <c r="X734" s="2"/>
      <c r="Y734" s="2"/>
      <c r="Z734" s="1"/>
      <c r="AA734" s="1"/>
      <c r="AB734" s="1"/>
      <c r="AC734" s="1"/>
      <c r="AD734" s="1"/>
    </row>
    <row r="735" spans="1:30" ht="15.75" customHeight="1">
      <c r="A735" s="46"/>
      <c r="B735" s="46"/>
      <c r="C735" s="46"/>
      <c r="D735" s="46"/>
      <c r="E735" s="46"/>
      <c r="F735" s="46"/>
      <c r="G735" s="46"/>
      <c r="H735" s="46"/>
      <c r="I735" s="46"/>
      <c r="J735" s="46"/>
      <c r="K735" s="46"/>
      <c r="L735" s="46"/>
      <c r="M735" s="46"/>
      <c r="N735" s="46"/>
      <c r="O735" s="2"/>
      <c r="P735" s="2"/>
      <c r="Q735" s="2"/>
      <c r="R735" s="2"/>
      <c r="S735" s="2"/>
      <c r="T735" s="2"/>
      <c r="U735" s="2"/>
      <c r="V735" s="2"/>
      <c r="W735" s="2"/>
      <c r="X735" s="2"/>
      <c r="Y735" s="2"/>
      <c r="Z735" s="1"/>
      <c r="AA735" s="1"/>
      <c r="AB735" s="1"/>
      <c r="AC735" s="1"/>
      <c r="AD735" s="1"/>
    </row>
    <row r="736" spans="1:30" ht="15.75" customHeight="1">
      <c r="A736" s="46"/>
      <c r="B736" s="46"/>
      <c r="C736" s="46"/>
      <c r="D736" s="46"/>
      <c r="E736" s="46"/>
      <c r="F736" s="46"/>
      <c r="G736" s="46"/>
      <c r="H736" s="46"/>
      <c r="I736" s="46"/>
      <c r="J736" s="46"/>
      <c r="K736" s="46"/>
      <c r="L736" s="46"/>
      <c r="M736" s="46"/>
      <c r="N736" s="46"/>
      <c r="O736" s="2"/>
      <c r="P736" s="2"/>
      <c r="Q736" s="2"/>
      <c r="R736" s="2"/>
      <c r="S736" s="2"/>
      <c r="T736" s="2"/>
      <c r="U736" s="2"/>
      <c r="V736" s="2"/>
      <c r="W736" s="2"/>
      <c r="X736" s="2"/>
      <c r="Y736" s="2"/>
      <c r="Z736" s="1"/>
      <c r="AA736" s="1"/>
      <c r="AB736" s="1"/>
      <c r="AC736" s="1"/>
      <c r="AD736" s="1"/>
    </row>
    <row r="737" spans="1:30" ht="15.75" customHeight="1">
      <c r="A737" s="46"/>
      <c r="B737" s="46"/>
      <c r="C737" s="46"/>
      <c r="D737" s="46"/>
      <c r="E737" s="46"/>
      <c r="F737" s="46"/>
      <c r="G737" s="46"/>
      <c r="H737" s="46"/>
      <c r="I737" s="46"/>
      <c r="J737" s="46"/>
      <c r="K737" s="46"/>
      <c r="L737" s="46"/>
      <c r="M737" s="46"/>
      <c r="N737" s="46"/>
      <c r="O737" s="2"/>
      <c r="P737" s="2"/>
      <c r="Q737" s="2"/>
      <c r="R737" s="2"/>
      <c r="S737" s="2"/>
      <c r="T737" s="2"/>
      <c r="U737" s="2"/>
      <c r="V737" s="2"/>
      <c r="W737" s="2"/>
      <c r="X737" s="2"/>
      <c r="Y737" s="2"/>
      <c r="Z737" s="1"/>
      <c r="AA737" s="1"/>
      <c r="AB737" s="1"/>
      <c r="AC737" s="1"/>
      <c r="AD737" s="1"/>
    </row>
    <row r="738" spans="1:30" ht="15.75" customHeight="1">
      <c r="A738" s="46"/>
      <c r="B738" s="46"/>
      <c r="C738" s="46"/>
      <c r="D738" s="46"/>
      <c r="E738" s="46"/>
      <c r="F738" s="46"/>
      <c r="G738" s="46"/>
      <c r="H738" s="46"/>
      <c r="I738" s="46"/>
      <c r="J738" s="46"/>
      <c r="K738" s="46"/>
      <c r="L738" s="46"/>
      <c r="M738" s="46"/>
      <c r="N738" s="46"/>
      <c r="O738" s="2"/>
      <c r="P738" s="2"/>
      <c r="Q738" s="2"/>
      <c r="R738" s="2"/>
      <c r="S738" s="2"/>
      <c r="T738" s="2"/>
      <c r="U738" s="2"/>
      <c r="V738" s="2"/>
      <c r="W738" s="2"/>
      <c r="X738" s="2"/>
      <c r="Y738" s="2"/>
      <c r="Z738" s="1"/>
      <c r="AA738" s="1"/>
      <c r="AB738" s="1"/>
      <c r="AC738" s="1"/>
      <c r="AD738" s="1"/>
    </row>
    <row r="739" spans="1:30" ht="15.75" customHeight="1">
      <c r="A739" s="46"/>
      <c r="B739" s="46"/>
      <c r="C739" s="46"/>
      <c r="D739" s="46"/>
      <c r="E739" s="46"/>
      <c r="F739" s="46"/>
      <c r="G739" s="46"/>
      <c r="H739" s="46"/>
      <c r="I739" s="46"/>
      <c r="J739" s="46"/>
      <c r="K739" s="46"/>
      <c r="L739" s="46"/>
      <c r="M739" s="46"/>
      <c r="N739" s="46"/>
      <c r="O739" s="2"/>
      <c r="P739" s="2"/>
      <c r="Q739" s="2"/>
      <c r="R739" s="2"/>
      <c r="S739" s="2"/>
      <c r="T739" s="2"/>
      <c r="U739" s="2"/>
      <c r="V739" s="2"/>
      <c r="W739" s="2"/>
      <c r="X739" s="2"/>
      <c r="Y739" s="2"/>
      <c r="Z739" s="1"/>
      <c r="AA739" s="1"/>
      <c r="AB739" s="1"/>
      <c r="AC739" s="1"/>
      <c r="AD739" s="1"/>
    </row>
    <row r="740" spans="1:30" ht="15.75" customHeight="1">
      <c r="A740" s="46"/>
      <c r="B740" s="46"/>
      <c r="C740" s="46"/>
      <c r="D740" s="46"/>
      <c r="E740" s="46"/>
      <c r="F740" s="46"/>
      <c r="G740" s="46"/>
      <c r="H740" s="46"/>
      <c r="I740" s="46"/>
      <c r="J740" s="46"/>
      <c r="K740" s="46"/>
      <c r="L740" s="46"/>
      <c r="M740" s="46"/>
      <c r="N740" s="46"/>
      <c r="O740" s="2"/>
      <c r="P740" s="2"/>
      <c r="Q740" s="2"/>
      <c r="R740" s="2"/>
      <c r="S740" s="2"/>
      <c r="T740" s="2"/>
      <c r="U740" s="2"/>
      <c r="V740" s="2"/>
      <c r="W740" s="2"/>
      <c r="X740" s="2"/>
      <c r="Y740" s="2"/>
      <c r="Z740" s="1"/>
      <c r="AA740" s="1"/>
      <c r="AB740" s="1"/>
      <c r="AC740" s="1"/>
      <c r="AD740" s="1"/>
    </row>
    <row r="741" spans="1:30" ht="15.75" customHeight="1">
      <c r="A741" s="46"/>
      <c r="B741" s="46"/>
      <c r="C741" s="46"/>
      <c r="D741" s="46"/>
      <c r="E741" s="46"/>
      <c r="F741" s="46"/>
      <c r="G741" s="46"/>
      <c r="H741" s="46"/>
      <c r="I741" s="46"/>
      <c r="J741" s="46"/>
      <c r="K741" s="46"/>
      <c r="L741" s="46"/>
      <c r="M741" s="46"/>
      <c r="N741" s="46"/>
      <c r="O741" s="2"/>
      <c r="P741" s="2"/>
      <c r="Q741" s="2"/>
      <c r="R741" s="2"/>
      <c r="S741" s="2"/>
      <c r="T741" s="2"/>
      <c r="U741" s="2"/>
      <c r="V741" s="2"/>
      <c r="W741" s="2"/>
      <c r="X741" s="2"/>
      <c r="Y741" s="2"/>
      <c r="Z741" s="1"/>
      <c r="AA741" s="1"/>
      <c r="AB741" s="1"/>
      <c r="AC741" s="1"/>
      <c r="AD741" s="1"/>
    </row>
    <row r="742" spans="1:30" ht="15.75" customHeight="1">
      <c r="A742" s="46"/>
      <c r="B742" s="46"/>
      <c r="C742" s="46"/>
      <c r="D742" s="46"/>
      <c r="E742" s="46"/>
      <c r="F742" s="46"/>
      <c r="G742" s="46"/>
      <c r="H742" s="46"/>
      <c r="I742" s="46"/>
      <c r="J742" s="46"/>
      <c r="K742" s="46"/>
      <c r="L742" s="46"/>
      <c r="M742" s="46"/>
      <c r="N742" s="46"/>
      <c r="O742" s="2"/>
      <c r="P742" s="2"/>
      <c r="Q742" s="2"/>
      <c r="R742" s="2"/>
      <c r="S742" s="2"/>
      <c r="T742" s="2"/>
      <c r="U742" s="2"/>
      <c r="V742" s="2"/>
      <c r="W742" s="2"/>
      <c r="X742" s="2"/>
      <c r="Y742" s="2"/>
      <c r="Z742" s="1"/>
      <c r="AA742" s="1"/>
      <c r="AB742" s="1"/>
      <c r="AC742" s="1"/>
      <c r="AD742" s="1"/>
    </row>
    <row r="743" spans="1:30" ht="15.75" customHeight="1">
      <c r="A743" s="46"/>
      <c r="B743" s="46"/>
      <c r="C743" s="46"/>
      <c r="D743" s="46"/>
      <c r="E743" s="46"/>
      <c r="F743" s="46"/>
      <c r="G743" s="46"/>
      <c r="H743" s="46"/>
      <c r="I743" s="46"/>
      <c r="J743" s="46"/>
      <c r="K743" s="46"/>
      <c r="L743" s="46"/>
      <c r="M743" s="46"/>
      <c r="N743" s="46"/>
      <c r="O743" s="2"/>
      <c r="P743" s="2"/>
      <c r="Q743" s="2"/>
      <c r="R743" s="2"/>
      <c r="S743" s="2"/>
      <c r="T743" s="2"/>
      <c r="U743" s="2"/>
      <c r="V743" s="2"/>
      <c r="W743" s="2"/>
      <c r="X743" s="2"/>
      <c r="Y743" s="2"/>
      <c r="Z743" s="1"/>
      <c r="AA743" s="1"/>
      <c r="AB743" s="1"/>
      <c r="AC743" s="1"/>
      <c r="AD743" s="1"/>
    </row>
    <row r="744" spans="1:30" ht="15.75" customHeight="1">
      <c r="A744" s="46"/>
      <c r="B744" s="46"/>
      <c r="C744" s="46"/>
      <c r="D744" s="46"/>
      <c r="E744" s="46"/>
      <c r="F744" s="46"/>
      <c r="G744" s="46"/>
      <c r="H744" s="46"/>
      <c r="I744" s="46"/>
      <c r="J744" s="46"/>
      <c r="K744" s="46"/>
      <c r="L744" s="46"/>
      <c r="M744" s="46"/>
      <c r="N744" s="46"/>
      <c r="O744" s="2"/>
      <c r="P744" s="2"/>
      <c r="Q744" s="2"/>
      <c r="R744" s="2"/>
      <c r="S744" s="2"/>
      <c r="T744" s="2"/>
      <c r="U744" s="2"/>
      <c r="V744" s="2"/>
      <c r="W744" s="2"/>
      <c r="X744" s="2"/>
      <c r="Y744" s="2"/>
      <c r="Z744" s="1"/>
      <c r="AA744" s="1"/>
      <c r="AB744" s="1"/>
      <c r="AC744" s="1"/>
      <c r="AD744" s="1"/>
    </row>
    <row r="745" spans="1:30" ht="15.75" customHeight="1">
      <c r="A745" s="46"/>
      <c r="B745" s="46"/>
      <c r="C745" s="46"/>
      <c r="D745" s="46"/>
      <c r="E745" s="46"/>
      <c r="F745" s="46"/>
      <c r="G745" s="46"/>
      <c r="H745" s="46"/>
      <c r="I745" s="46"/>
      <c r="J745" s="46"/>
      <c r="K745" s="46"/>
      <c r="L745" s="46"/>
      <c r="M745" s="46"/>
      <c r="N745" s="46"/>
      <c r="O745" s="2"/>
      <c r="P745" s="2"/>
      <c r="Q745" s="2"/>
      <c r="R745" s="2"/>
      <c r="S745" s="2"/>
      <c r="T745" s="2"/>
      <c r="U745" s="2"/>
      <c r="V745" s="2"/>
      <c r="W745" s="2"/>
      <c r="X745" s="2"/>
      <c r="Y745" s="2"/>
      <c r="Z745" s="1"/>
      <c r="AA745" s="1"/>
      <c r="AB745" s="1"/>
      <c r="AC745" s="1"/>
      <c r="AD745" s="1"/>
    </row>
    <row r="746" spans="1:30" ht="15.75" customHeight="1">
      <c r="A746" s="46"/>
      <c r="B746" s="46"/>
      <c r="C746" s="46"/>
      <c r="D746" s="46"/>
      <c r="E746" s="46"/>
      <c r="F746" s="46"/>
      <c r="G746" s="46"/>
      <c r="H746" s="46"/>
      <c r="I746" s="46"/>
      <c r="J746" s="46"/>
      <c r="K746" s="46"/>
      <c r="L746" s="46"/>
      <c r="M746" s="46"/>
      <c r="N746" s="46"/>
      <c r="O746" s="2"/>
      <c r="P746" s="2"/>
      <c r="Q746" s="2"/>
      <c r="R746" s="2"/>
      <c r="S746" s="2"/>
      <c r="T746" s="2"/>
      <c r="U746" s="2"/>
      <c r="V746" s="2"/>
      <c r="W746" s="2"/>
      <c r="X746" s="2"/>
      <c r="Y746" s="2"/>
      <c r="Z746" s="1"/>
      <c r="AA746" s="1"/>
      <c r="AB746" s="1"/>
      <c r="AC746" s="1"/>
      <c r="AD746" s="1"/>
    </row>
    <row r="747" spans="1:30" ht="15.75" customHeight="1">
      <c r="A747" s="46"/>
      <c r="B747" s="46"/>
      <c r="C747" s="46"/>
      <c r="D747" s="46"/>
      <c r="E747" s="46"/>
      <c r="F747" s="46"/>
      <c r="G747" s="46"/>
      <c r="H747" s="46"/>
      <c r="I747" s="46"/>
      <c r="J747" s="46"/>
      <c r="K747" s="46"/>
      <c r="L747" s="46"/>
      <c r="M747" s="46"/>
      <c r="N747" s="46"/>
      <c r="O747" s="2"/>
      <c r="P747" s="2"/>
      <c r="Q747" s="2"/>
      <c r="R747" s="2"/>
      <c r="S747" s="2"/>
      <c r="T747" s="2"/>
      <c r="U747" s="2"/>
      <c r="V747" s="2"/>
      <c r="W747" s="2"/>
      <c r="X747" s="2"/>
      <c r="Y747" s="2"/>
      <c r="Z747" s="1"/>
      <c r="AA747" s="1"/>
      <c r="AB747" s="1"/>
      <c r="AC747" s="1"/>
      <c r="AD747" s="1"/>
    </row>
    <row r="748" spans="1:30" ht="15.75" customHeight="1">
      <c r="A748" s="46"/>
      <c r="B748" s="46"/>
      <c r="C748" s="46"/>
      <c r="D748" s="46"/>
      <c r="E748" s="46"/>
      <c r="F748" s="46"/>
      <c r="G748" s="46"/>
      <c r="H748" s="46"/>
      <c r="I748" s="46"/>
      <c r="J748" s="46"/>
      <c r="K748" s="46"/>
      <c r="L748" s="46"/>
      <c r="M748" s="46"/>
      <c r="N748" s="46"/>
      <c r="O748" s="2"/>
      <c r="P748" s="2"/>
      <c r="Q748" s="2"/>
      <c r="R748" s="2"/>
      <c r="S748" s="2"/>
      <c r="T748" s="2"/>
      <c r="U748" s="2"/>
      <c r="V748" s="2"/>
      <c r="W748" s="2"/>
      <c r="X748" s="2"/>
      <c r="Y748" s="2"/>
      <c r="Z748" s="1"/>
      <c r="AA748" s="1"/>
      <c r="AB748" s="1"/>
      <c r="AC748" s="1"/>
      <c r="AD748" s="1"/>
    </row>
    <row r="749" spans="1:30" ht="15.75" customHeight="1">
      <c r="A749" s="46"/>
      <c r="B749" s="46"/>
      <c r="C749" s="46"/>
      <c r="D749" s="46"/>
      <c r="E749" s="46"/>
      <c r="F749" s="46"/>
      <c r="G749" s="46"/>
      <c r="H749" s="46"/>
      <c r="I749" s="46"/>
      <c r="J749" s="46"/>
      <c r="K749" s="46"/>
      <c r="L749" s="46"/>
      <c r="M749" s="46"/>
      <c r="N749" s="46"/>
      <c r="O749" s="2"/>
      <c r="P749" s="2"/>
      <c r="Q749" s="2"/>
      <c r="R749" s="2"/>
      <c r="S749" s="2"/>
      <c r="T749" s="2"/>
      <c r="U749" s="2"/>
      <c r="V749" s="2"/>
      <c r="W749" s="2"/>
      <c r="X749" s="2"/>
      <c r="Y749" s="2"/>
      <c r="Z749" s="1"/>
      <c r="AA749" s="1"/>
      <c r="AB749" s="1"/>
      <c r="AC749" s="1"/>
      <c r="AD749" s="1"/>
    </row>
    <row r="750" spans="1:30" ht="15.75" customHeight="1">
      <c r="A750" s="46"/>
      <c r="B750" s="46"/>
      <c r="C750" s="46"/>
      <c r="D750" s="46"/>
      <c r="E750" s="46"/>
      <c r="F750" s="46"/>
      <c r="G750" s="46"/>
      <c r="H750" s="46"/>
      <c r="I750" s="46"/>
      <c r="J750" s="46"/>
      <c r="K750" s="46"/>
      <c r="L750" s="46"/>
      <c r="M750" s="46"/>
      <c r="N750" s="46"/>
      <c r="O750" s="2"/>
      <c r="P750" s="2"/>
      <c r="Q750" s="2"/>
      <c r="R750" s="2"/>
      <c r="S750" s="2"/>
      <c r="T750" s="2"/>
      <c r="U750" s="2"/>
      <c r="V750" s="2"/>
      <c r="W750" s="2"/>
      <c r="X750" s="2"/>
      <c r="Y750" s="2"/>
      <c r="Z750" s="1"/>
      <c r="AA750" s="1"/>
      <c r="AB750" s="1"/>
      <c r="AC750" s="1"/>
      <c r="AD750" s="1"/>
    </row>
    <row r="751" spans="1:30" ht="15.75" customHeight="1">
      <c r="A751" s="46"/>
      <c r="B751" s="46"/>
      <c r="C751" s="46"/>
      <c r="D751" s="46"/>
      <c r="E751" s="46"/>
      <c r="F751" s="46"/>
      <c r="G751" s="46"/>
      <c r="H751" s="46"/>
      <c r="I751" s="46"/>
      <c r="J751" s="46"/>
      <c r="K751" s="46"/>
      <c r="L751" s="46"/>
      <c r="M751" s="46"/>
      <c r="N751" s="46"/>
      <c r="O751" s="2"/>
      <c r="P751" s="2"/>
      <c r="Q751" s="2"/>
      <c r="R751" s="2"/>
      <c r="S751" s="2"/>
      <c r="T751" s="2"/>
      <c r="U751" s="2"/>
      <c r="V751" s="2"/>
      <c r="W751" s="2"/>
      <c r="X751" s="2"/>
      <c r="Y751" s="2"/>
      <c r="Z751" s="1"/>
      <c r="AA751" s="1"/>
      <c r="AB751" s="1"/>
      <c r="AC751" s="1"/>
      <c r="AD751" s="1"/>
    </row>
    <row r="752" spans="1:30" ht="15.75" customHeight="1">
      <c r="A752" s="46"/>
      <c r="B752" s="46"/>
      <c r="C752" s="46"/>
      <c r="D752" s="46"/>
      <c r="E752" s="46"/>
      <c r="F752" s="46"/>
      <c r="G752" s="46"/>
      <c r="H752" s="46"/>
      <c r="I752" s="46"/>
      <c r="J752" s="46"/>
      <c r="K752" s="46"/>
      <c r="L752" s="46"/>
      <c r="M752" s="46"/>
      <c r="N752" s="46"/>
      <c r="O752" s="2"/>
      <c r="P752" s="2"/>
      <c r="Q752" s="2"/>
      <c r="R752" s="2"/>
      <c r="S752" s="2"/>
      <c r="T752" s="2"/>
      <c r="U752" s="2"/>
      <c r="V752" s="2"/>
      <c r="W752" s="2"/>
      <c r="X752" s="2"/>
      <c r="Y752" s="2"/>
      <c r="Z752" s="1"/>
      <c r="AA752" s="1"/>
      <c r="AB752" s="1"/>
      <c r="AC752" s="1"/>
      <c r="AD752" s="1"/>
    </row>
    <row r="753" spans="1:30" ht="15.75" customHeight="1">
      <c r="A753" s="46"/>
      <c r="B753" s="46"/>
      <c r="C753" s="46"/>
      <c r="D753" s="46"/>
      <c r="E753" s="46"/>
      <c r="F753" s="46"/>
      <c r="G753" s="46"/>
      <c r="H753" s="46"/>
      <c r="I753" s="46"/>
      <c r="J753" s="46"/>
      <c r="K753" s="46"/>
      <c r="L753" s="46"/>
      <c r="M753" s="46"/>
      <c r="N753" s="46"/>
      <c r="O753" s="2"/>
      <c r="P753" s="2"/>
      <c r="Q753" s="2"/>
      <c r="R753" s="2"/>
      <c r="S753" s="2"/>
      <c r="T753" s="2"/>
      <c r="U753" s="2"/>
      <c r="V753" s="2"/>
      <c r="W753" s="2"/>
      <c r="X753" s="2"/>
      <c r="Y753" s="2"/>
      <c r="Z753" s="1"/>
      <c r="AA753" s="1"/>
      <c r="AB753" s="1"/>
      <c r="AC753" s="1"/>
      <c r="AD753" s="1"/>
    </row>
    <row r="754" spans="1:30" ht="15.75" customHeight="1">
      <c r="A754" s="46"/>
      <c r="B754" s="46"/>
      <c r="C754" s="46"/>
      <c r="D754" s="46"/>
      <c r="E754" s="46"/>
      <c r="F754" s="46"/>
      <c r="G754" s="46"/>
      <c r="H754" s="46"/>
      <c r="I754" s="46"/>
      <c r="J754" s="46"/>
      <c r="K754" s="46"/>
      <c r="L754" s="46"/>
      <c r="M754" s="46"/>
      <c r="N754" s="46"/>
      <c r="O754" s="2"/>
      <c r="P754" s="2"/>
      <c r="Q754" s="2"/>
      <c r="R754" s="2"/>
      <c r="S754" s="2"/>
      <c r="T754" s="2"/>
      <c r="U754" s="2"/>
      <c r="V754" s="2"/>
      <c r="W754" s="2"/>
      <c r="X754" s="2"/>
      <c r="Y754" s="2"/>
      <c r="Z754" s="1"/>
      <c r="AA754" s="1"/>
      <c r="AB754" s="1"/>
      <c r="AC754" s="1"/>
      <c r="AD754" s="1"/>
    </row>
    <row r="755" spans="1:30" ht="15.75" customHeight="1">
      <c r="A755" s="46"/>
      <c r="B755" s="46"/>
      <c r="C755" s="46"/>
      <c r="D755" s="46"/>
      <c r="E755" s="46"/>
      <c r="F755" s="46"/>
      <c r="G755" s="46"/>
      <c r="H755" s="46"/>
      <c r="I755" s="46"/>
      <c r="J755" s="46"/>
      <c r="K755" s="46"/>
      <c r="L755" s="46"/>
      <c r="M755" s="46"/>
      <c r="N755" s="46"/>
      <c r="O755" s="2"/>
      <c r="P755" s="2"/>
      <c r="Q755" s="2"/>
      <c r="R755" s="2"/>
      <c r="S755" s="2"/>
      <c r="T755" s="2"/>
      <c r="U755" s="2"/>
      <c r="V755" s="2"/>
      <c r="W755" s="2"/>
      <c r="X755" s="2"/>
      <c r="Y755" s="2"/>
      <c r="Z755" s="1"/>
      <c r="AA755" s="1"/>
      <c r="AB755" s="1"/>
      <c r="AC755" s="1"/>
      <c r="AD755" s="1"/>
    </row>
    <row r="756" spans="1:30" ht="15.75" customHeight="1">
      <c r="A756" s="46"/>
      <c r="B756" s="46"/>
      <c r="C756" s="46"/>
      <c r="D756" s="46"/>
      <c r="E756" s="46"/>
      <c r="F756" s="46"/>
      <c r="G756" s="46"/>
      <c r="H756" s="46"/>
      <c r="I756" s="46"/>
      <c r="J756" s="46"/>
      <c r="K756" s="46"/>
      <c r="L756" s="46"/>
      <c r="M756" s="46"/>
      <c r="N756" s="46"/>
      <c r="O756" s="2"/>
      <c r="P756" s="2"/>
      <c r="Q756" s="2"/>
      <c r="R756" s="2"/>
      <c r="S756" s="2"/>
      <c r="T756" s="2"/>
      <c r="U756" s="2"/>
      <c r="V756" s="2"/>
      <c r="W756" s="2"/>
      <c r="X756" s="2"/>
      <c r="Y756" s="2"/>
      <c r="Z756" s="1"/>
      <c r="AA756" s="1"/>
      <c r="AB756" s="1"/>
      <c r="AC756" s="1"/>
      <c r="AD756" s="1"/>
    </row>
    <row r="757" spans="1:30" ht="15.75" customHeight="1">
      <c r="A757" s="46"/>
      <c r="B757" s="46"/>
      <c r="C757" s="46"/>
      <c r="D757" s="46"/>
      <c r="E757" s="46"/>
      <c r="F757" s="46"/>
      <c r="G757" s="46"/>
      <c r="H757" s="46"/>
      <c r="I757" s="46"/>
      <c r="J757" s="46"/>
      <c r="K757" s="46"/>
      <c r="L757" s="46"/>
      <c r="M757" s="46"/>
      <c r="N757" s="46"/>
      <c r="O757" s="2"/>
      <c r="P757" s="2"/>
      <c r="Q757" s="2"/>
      <c r="R757" s="2"/>
      <c r="S757" s="2"/>
      <c r="T757" s="2"/>
      <c r="U757" s="2"/>
      <c r="V757" s="2"/>
      <c r="W757" s="2"/>
      <c r="X757" s="2"/>
      <c r="Y757" s="2"/>
      <c r="Z757" s="1"/>
      <c r="AA757" s="1"/>
      <c r="AB757" s="1"/>
      <c r="AC757" s="1"/>
      <c r="AD757" s="1"/>
    </row>
    <row r="758" spans="1:30" ht="15.75" customHeight="1">
      <c r="A758" s="46"/>
      <c r="B758" s="46"/>
      <c r="C758" s="46"/>
      <c r="D758" s="46"/>
      <c r="E758" s="46"/>
      <c r="F758" s="46"/>
      <c r="G758" s="46"/>
      <c r="H758" s="46"/>
      <c r="I758" s="46"/>
      <c r="J758" s="46"/>
      <c r="K758" s="46"/>
      <c r="L758" s="46"/>
      <c r="M758" s="46"/>
      <c r="N758" s="46"/>
      <c r="O758" s="2"/>
      <c r="P758" s="2"/>
      <c r="Q758" s="2"/>
      <c r="R758" s="2"/>
      <c r="S758" s="2"/>
      <c r="T758" s="2"/>
      <c r="U758" s="2"/>
      <c r="V758" s="2"/>
      <c r="W758" s="2"/>
      <c r="X758" s="2"/>
      <c r="Y758" s="2"/>
      <c r="Z758" s="1"/>
      <c r="AA758" s="1"/>
      <c r="AB758" s="1"/>
      <c r="AC758" s="1"/>
      <c r="AD758" s="1"/>
    </row>
    <row r="759" spans="1:30" ht="15.75" customHeight="1">
      <c r="A759" s="46"/>
      <c r="B759" s="46"/>
      <c r="C759" s="46"/>
      <c r="D759" s="46"/>
      <c r="E759" s="46"/>
      <c r="F759" s="46"/>
      <c r="G759" s="46"/>
      <c r="H759" s="46"/>
      <c r="I759" s="46"/>
      <c r="J759" s="46"/>
      <c r="K759" s="46"/>
      <c r="L759" s="46"/>
      <c r="M759" s="46"/>
      <c r="N759" s="46"/>
      <c r="O759" s="2"/>
      <c r="P759" s="2"/>
      <c r="Q759" s="2"/>
      <c r="R759" s="2"/>
      <c r="S759" s="2"/>
      <c r="T759" s="2"/>
      <c r="U759" s="2"/>
      <c r="V759" s="2"/>
      <c r="W759" s="2"/>
      <c r="X759" s="2"/>
      <c r="Y759" s="2"/>
      <c r="Z759" s="1"/>
      <c r="AA759" s="1"/>
      <c r="AB759" s="1"/>
      <c r="AC759" s="1"/>
      <c r="AD759" s="1"/>
    </row>
    <row r="760" spans="1:30" ht="15.75" customHeight="1">
      <c r="A760" s="46"/>
      <c r="B760" s="46"/>
      <c r="C760" s="46"/>
      <c r="D760" s="46"/>
      <c r="E760" s="46"/>
      <c r="F760" s="46"/>
      <c r="G760" s="46"/>
      <c r="H760" s="46"/>
      <c r="I760" s="46"/>
      <c r="J760" s="46"/>
      <c r="K760" s="46"/>
      <c r="L760" s="46"/>
      <c r="M760" s="46"/>
      <c r="N760" s="46"/>
      <c r="O760" s="2"/>
      <c r="P760" s="2"/>
      <c r="Q760" s="2"/>
      <c r="R760" s="2"/>
      <c r="S760" s="2"/>
      <c r="T760" s="2"/>
      <c r="U760" s="2"/>
      <c r="V760" s="2"/>
      <c r="W760" s="2"/>
      <c r="X760" s="2"/>
      <c r="Y760" s="2"/>
      <c r="Z760" s="1"/>
      <c r="AA760" s="1"/>
      <c r="AB760" s="1"/>
      <c r="AC760" s="1"/>
      <c r="AD760" s="1"/>
    </row>
    <row r="761" spans="1:30" ht="15.75" customHeight="1">
      <c r="A761" s="46"/>
      <c r="B761" s="46"/>
      <c r="C761" s="46"/>
      <c r="D761" s="46"/>
      <c r="E761" s="46"/>
      <c r="F761" s="46"/>
      <c r="G761" s="46"/>
      <c r="H761" s="46"/>
      <c r="I761" s="46"/>
      <c r="J761" s="46"/>
      <c r="K761" s="46"/>
      <c r="L761" s="46"/>
      <c r="M761" s="46"/>
      <c r="N761" s="46"/>
      <c r="O761" s="2"/>
      <c r="P761" s="2"/>
      <c r="Q761" s="2"/>
      <c r="R761" s="2"/>
      <c r="S761" s="2"/>
      <c r="T761" s="2"/>
      <c r="U761" s="2"/>
      <c r="V761" s="2"/>
      <c r="W761" s="2"/>
      <c r="X761" s="2"/>
      <c r="Y761" s="2"/>
      <c r="Z761" s="1"/>
      <c r="AA761" s="1"/>
      <c r="AB761" s="1"/>
      <c r="AC761" s="1"/>
      <c r="AD761" s="1"/>
    </row>
    <row r="762" spans="1:30" ht="15.75" customHeight="1">
      <c r="A762" s="46"/>
      <c r="B762" s="46"/>
      <c r="C762" s="46"/>
      <c r="D762" s="46"/>
      <c r="E762" s="46"/>
      <c r="F762" s="46"/>
      <c r="G762" s="46"/>
      <c r="H762" s="46"/>
      <c r="I762" s="46"/>
      <c r="J762" s="46"/>
      <c r="K762" s="46"/>
      <c r="L762" s="46"/>
      <c r="M762" s="46"/>
      <c r="N762" s="46"/>
      <c r="O762" s="2"/>
      <c r="P762" s="2"/>
      <c r="Q762" s="2"/>
      <c r="R762" s="2"/>
      <c r="S762" s="2"/>
      <c r="T762" s="2"/>
      <c r="U762" s="2"/>
      <c r="V762" s="2"/>
      <c r="W762" s="2"/>
      <c r="X762" s="2"/>
      <c r="Y762" s="2"/>
      <c r="Z762" s="1"/>
      <c r="AA762" s="1"/>
      <c r="AB762" s="1"/>
      <c r="AC762" s="1"/>
      <c r="AD762" s="1"/>
    </row>
    <row r="763" spans="1:30" ht="15.75" customHeight="1">
      <c r="A763" s="46"/>
      <c r="B763" s="46"/>
      <c r="C763" s="46"/>
      <c r="D763" s="46"/>
      <c r="E763" s="46"/>
      <c r="F763" s="46"/>
      <c r="G763" s="46"/>
      <c r="H763" s="46"/>
      <c r="I763" s="46"/>
      <c r="J763" s="46"/>
      <c r="K763" s="46"/>
      <c r="L763" s="46"/>
      <c r="M763" s="46"/>
      <c r="N763" s="46"/>
      <c r="O763" s="2"/>
      <c r="P763" s="2"/>
      <c r="Q763" s="2"/>
      <c r="R763" s="2"/>
      <c r="S763" s="2"/>
      <c r="T763" s="2"/>
      <c r="U763" s="2"/>
      <c r="V763" s="2"/>
      <c r="W763" s="2"/>
      <c r="X763" s="2"/>
      <c r="Y763" s="2"/>
      <c r="Z763" s="1"/>
      <c r="AA763" s="1"/>
      <c r="AB763" s="1"/>
      <c r="AC763" s="1"/>
      <c r="AD763" s="1"/>
    </row>
    <row r="764" spans="1:30" ht="15.75" customHeight="1">
      <c r="A764" s="46"/>
      <c r="B764" s="46"/>
      <c r="C764" s="46"/>
      <c r="D764" s="46"/>
      <c r="E764" s="46"/>
      <c r="F764" s="46"/>
      <c r="G764" s="46"/>
      <c r="H764" s="46"/>
      <c r="I764" s="46"/>
      <c r="J764" s="46"/>
      <c r="K764" s="46"/>
      <c r="L764" s="46"/>
      <c r="M764" s="46"/>
      <c r="N764" s="46"/>
      <c r="O764" s="2"/>
      <c r="P764" s="2"/>
      <c r="Q764" s="2"/>
      <c r="R764" s="2"/>
      <c r="S764" s="2"/>
      <c r="T764" s="2"/>
      <c r="U764" s="2"/>
      <c r="V764" s="2"/>
      <c r="W764" s="2"/>
      <c r="X764" s="2"/>
      <c r="Y764" s="2"/>
      <c r="Z764" s="1"/>
      <c r="AA764" s="1"/>
      <c r="AB764" s="1"/>
      <c r="AC764" s="1"/>
      <c r="AD764" s="1"/>
    </row>
    <row r="765" spans="1:30" ht="15.75" customHeight="1">
      <c r="A765" s="46"/>
      <c r="B765" s="46"/>
      <c r="C765" s="46"/>
      <c r="D765" s="46"/>
      <c r="E765" s="46"/>
      <c r="F765" s="46"/>
      <c r="G765" s="46"/>
      <c r="H765" s="46"/>
      <c r="I765" s="46"/>
      <c r="J765" s="46"/>
      <c r="K765" s="46"/>
      <c r="L765" s="46"/>
      <c r="M765" s="46"/>
      <c r="N765" s="46"/>
      <c r="O765" s="2"/>
      <c r="P765" s="2"/>
      <c r="Q765" s="2"/>
      <c r="R765" s="2"/>
      <c r="S765" s="2"/>
      <c r="T765" s="2"/>
      <c r="U765" s="2"/>
      <c r="V765" s="2"/>
      <c r="W765" s="2"/>
      <c r="X765" s="2"/>
      <c r="Y765" s="2"/>
      <c r="Z765" s="1"/>
      <c r="AA765" s="1"/>
      <c r="AB765" s="1"/>
      <c r="AC765" s="1"/>
      <c r="AD765" s="1"/>
    </row>
    <row r="766" spans="1:30" ht="15.75" customHeight="1">
      <c r="A766" s="46"/>
      <c r="B766" s="46"/>
      <c r="C766" s="46"/>
      <c r="D766" s="46"/>
      <c r="E766" s="46"/>
      <c r="F766" s="46"/>
      <c r="G766" s="46"/>
      <c r="H766" s="46"/>
      <c r="I766" s="46"/>
      <c r="J766" s="46"/>
      <c r="K766" s="46"/>
      <c r="L766" s="46"/>
      <c r="M766" s="46"/>
      <c r="N766" s="46"/>
      <c r="O766" s="2"/>
      <c r="P766" s="2"/>
      <c r="Q766" s="2"/>
      <c r="R766" s="2"/>
      <c r="S766" s="2"/>
      <c r="T766" s="2"/>
      <c r="U766" s="2"/>
      <c r="V766" s="2"/>
      <c r="W766" s="2"/>
      <c r="X766" s="2"/>
      <c r="Y766" s="2"/>
      <c r="Z766" s="1"/>
      <c r="AA766" s="1"/>
      <c r="AB766" s="1"/>
      <c r="AC766" s="1"/>
      <c r="AD766" s="1"/>
    </row>
    <row r="767" spans="1:30" ht="15.75" customHeight="1">
      <c r="A767" s="46"/>
      <c r="B767" s="46"/>
      <c r="C767" s="46"/>
      <c r="D767" s="46"/>
      <c r="E767" s="46"/>
      <c r="F767" s="46"/>
      <c r="G767" s="46"/>
      <c r="H767" s="46"/>
      <c r="I767" s="46"/>
      <c r="J767" s="46"/>
      <c r="K767" s="46"/>
      <c r="L767" s="46"/>
      <c r="M767" s="46"/>
      <c r="N767" s="46"/>
      <c r="O767" s="2"/>
      <c r="P767" s="2"/>
      <c r="Q767" s="2"/>
      <c r="R767" s="2"/>
      <c r="S767" s="2"/>
      <c r="T767" s="2"/>
      <c r="U767" s="2"/>
      <c r="V767" s="2"/>
      <c r="W767" s="2"/>
      <c r="X767" s="2"/>
      <c r="Y767" s="2"/>
      <c r="Z767" s="1"/>
      <c r="AA767" s="1"/>
      <c r="AB767" s="1"/>
      <c r="AC767" s="1"/>
      <c r="AD767" s="1"/>
    </row>
    <row r="768" spans="1:30" ht="15.75" customHeight="1">
      <c r="A768" s="46"/>
      <c r="B768" s="46"/>
      <c r="C768" s="46"/>
      <c r="D768" s="46"/>
      <c r="E768" s="46"/>
      <c r="F768" s="46"/>
      <c r="G768" s="46"/>
      <c r="H768" s="46"/>
      <c r="I768" s="46"/>
      <c r="J768" s="46"/>
      <c r="K768" s="46"/>
      <c r="L768" s="46"/>
      <c r="M768" s="46"/>
      <c r="N768" s="46"/>
      <c r="O768" s="2"/>
      <c r="P768" s="2"/>
      <c r="Q768" s="2"/>
      <c r="R768" s="2"/>
      <c r="S768" s="2"/>
      <c r="T768" s="2"/>
      <c r="U768" s="2"/>
      <c r="V768" s="2"/>
      <c r="W768" s="2"/>
      <c r="X768" s="2"/>
      <c r="Y768" s="2"/>
      <c r="Z768" s="1"/>
      <c r="AA768" s="1"/>
      <c r="AB768" s="1"/>
      <c r="AC768" s="1"/>
      <c r="AD768" s="1"/>
    </row>
    <row r="769" spans="1:30" ht="15.75" customHeight="1">
      <c r="A769" s="46"/>
      <c r="B769" s="46"/>
      <c r="C769" s="46"/>
      <c r="D769" s="46"/>
      <c r="E769" s="46"/>
      <c r="F769" s="46"/>
      <c r="G769" s="46"/>
      <c r="H769" s="46"/>
      <c r="I769" s="46"/>
      <c r="J769" s="46"/>
      <c r="K769" s="46"/>
      <c r="L769" s="46"/>
      <c r="M769" s="46"/>
      <c r="N769" s="46"/>
      <c r="O769" s="2"/>
      <c r="P769" s="2"/>
      <c r="Q769" s="2"/>
      <c r="R769" s="2"/>
      <c r="S769" s="2"/>
      <c r="T769" s="2"/>
      <c r="U769" s="2"/>
      <c r="V769" s="2"/>
      <c r="W769" s="2"/>
      <c r="X769" s="2"/>
      <c r="Y769" s="2"/>
      <c r="Z769" s="1"/>
      <c r="AA769" s="1"/>
      <c r="AB769" s="1"/>
      <c r="AC769" s="1"/>
      <c r="AD769" s="1"/>
    </row>
    <row r="770" spans="1:30" ht="15.75" customHeight="1">
      <c r="A770" s="46"/>
      <c r="B770" s="46"/>
      <c r="C770" s="46"/>
      <c r="D770" s="46"/>
      <c r="E770" s="46"/>
      <c r="F770" s="46"/>
      <c r="G770" s="46"/>
      <c r="H770" s="46"/>
      <c r="I770" s="46"/>
      <c r="J770" s="46"/>
      <c r="K770" s="46"/>
      <c r="L770" s="46"/>
      <c r="M770" s="46"/>
      <c r="N770" s="46"/>
      <c r="O770" s="2"/>
      <c r="P770" s="2"/>
      <c r="Q770" s="2"/>
      <c r="R770" s="2"/>
      <c r="S770" s="2"/>
      <c r="T770" s="2"/>
      <c r="U770" s="2"/>
      <c r="V770" s="2"/>
      <c r="W770" s="2"/>
      <c r="X770" s="2"/>
      <c r="Y770" s="2"/>
      <c r="Z770" s="1"/>
      <c r="AA770" s="1"/>
      <c r="AB770" s="1"/>
      <c r="AC770" s="1"/>
      <c r="AD770" s="1"/>
    </row>
    <row r="771" spans="1:30" ht="15.75" customHeight="1">
      <c r="A771" s="46"/>
      <c r="B771" s="46"/>
      <c r="C771" s="46"/>
      <c r="D771" s="46"/>
      <c r="E771" s="46"/>
      <c r="F771" s="46"/>
      <c r="G771" s="46"/>
      <c r="H771" s="46"/>
      <c r="I771" s="46"/>
      <c r="J771" s="46"/>
      <c r="K771" s="46"/>
      <c r="L771" s="46"/>
      <c r="M771" s="46"/>
      <c r="N771" s="46"/>
      <c r="O771" s="2"/>
      <c r="P771" s="2"/>
      <c r="Q771" s="2"/>
      <c r="R771" s="2"/>
      <c r="S771" s="2"/>
      <c r="T771" s="2"/>
      <c r="U771" s="2"/>
      <c r="V771" s="2"/>
      <c r="W771" s="2"/>
      <c r="X771" s="2"/>
      <c r="Y771" s="2"/>
      <c r="Z771" s="1"/>
      <c r="AA771" s="1"/>
      <c r="AB771" s="1"/>
      <c r="AC771" s="1"/>
      <c r="AD771" s="1"/>
    </row>
    <row r="772" spans="1:30" ht="15.75" customHeight="1">
      <c r="A772" s="46"/>
      <c r="B772" s="46"/>
      <c r="C772" s="46"/>
      <c r="D772" s="46"/>
      <c r="E772" s="46"/>
      <c r="F772" s="46"/>
      <c r="G772" s="46"/>
      <c r="H772" s="46"/>
      <c r="I772" s="46"/>
      <c r="J772" s="46"/>
      <c r="K772" s="46"/>
      <c r="L772" s="46"/>
      <c r="M772" s="46"/>
      <c r="N772" s="46"/>
      <c r="O772" s="2"/>
      <c r="P772" s="2"/>
      <c r="Q772" s="2"/>
      <c r="R772" s="2"/>
      <c r="S772" s="2"/>
      <c r="T772" s="2"/>
      <c r="U772" s="2"/>
      <c r="V772" s="2"/>
      <c r="W772" s="2"/>
      <c r="X772" s="2"/>
      <c r="Y772" s="2"/>
      <c r="Z772" s="1"/>
      <c r="AA772" s="1"/>
      <c r="AB772" s="1"/>
      <c r="AC772" s="1"/>
      <c r="AD772" s="1"/>
    </row>
    <row r="773" spans="1:30" ht="15.75" customHeight="1">
      <c r="A773" s="46"/>
      <c r="B773" s="46"/>
      <c r="C773" s="46"/>
      <c r="D773" s="46"/>
      <c r="E773" s="46"/>
      <c r="F773" s="46"/>
      <c r="G773" s="46"/>
      <c r="H773" s="46"/>
      <c r="I773" s="46"/>
      <c r="J773" s="46"/>
      <c r="K773" s="46"/>
      <c r="L773" s="46"/>
      <c r="M773" s="46"/>
      <c r="N773" s="46"/>
      <c r="O773" s="2"/>
      <c r="P773" s="2"/>
      <c r="Q773" s="2"/>
      <c r="R773" s="2"/>
      <c r="S773" s="2"/>
      <c r="T773" s="2"/>
      <c r="U773" s="2"/>
      <c r="V773" s="2"/>
      <c r="W773" s="2"/>
      <c r="X773" s="2"/>
      <c r="Y773" s="2"/>
      <c r="Z773" s="1"/>
      <c r="AA773" s="1"/>
      <c r="AB773" s="1"/>
      <c r="AC773" s="1"/>
      <c r="AD773" s="1"/>
    </row>
    <row r="774" spans="1:30" ht="15.75" customHeight="1">
      <c r="A774" s="46"/>
      <c r="B774" s="46"/>
      <c r="C774" s="46"/>
      <c r="D774" s="46"/>
      <c r="E774" s="46"/>
      <c r="F774" s="46"/>
      <c r="G774" s="46"/>
      <c r="H774" s="46"/>
      <c r="I774" s="46"/>
      <c r="J774" s="46"/>
      <c r="K774" s="46"/>
      <c r="L774" s="46"/>
      <c r="M774" s="46"/>
      <c r="N774" s="46"/>
      <c r="O774" s="2"/>
      <c r="P774" s="2"/>
      <c r="Q774" s="2"/>
      <c r="R774" s="2"/>
      <c r="S774" s="2"/>
      <c r="T774" s="2"/>
      <c r="U774" s="2"/>
      <c r="V774" s="2"/>
      <c r="W774" s="2"/>
      <c r="X774" s="2"/>
      <c r="Y774" s="2"/>
      <c r="Z774" s="1"/>
      <c r="AA774" s="1"/>
      <c r="AB774" s="1"/>
      <c r="AC774" s="1"/>
      <c r="AD774" s="1"/>
    </row>
    <row r="775" spans="1:30" ht="15.75" customHeight="1">
      <c r="A775" s="46"/>
      <c r="B775" s="46"/>
      <c r="C775" s="46"/>
      <c r="D775" s="46"/>
      <c r="E775" s="46"/>
      <c r="F775" s="46"/>
      <c r="G775" s="46"/>
      <c r="H775" s="46"/>
      <c r="I775" s="46"/>
      <c r="J775" s="46"/>
      <c r="K775" s="46"/>
      <c r="L775" s="46"/>
      <c r="M775" s="46"/>
      <c r="N775" s="46"/>
      <c r="O775" s="2"/>
      <c r="P775" s="2"/>
      <c r="Q775" s="2"/>
      <c r="R775" s="2"/>
      <c r="S775" s="2"/>
      <c r="T775" s="2"/>
      <c r="U775" s="2"/>
      <c r="V775" s="2"/>
      <c r="W775" s="2"/>
      <c r="X775" s="2"/>
      <c r="Y775" s="2"/>
      <c r="Z775" s="1"/>
      <c r="AA775" s="1"/>
      <c r="AB775" s="1"/>
      <c r="AC775" s="1"/>
      <c r="AD775" s="1"/>
    </row>
    <row r="776" spans="1:30" ht="15.75" customHeight="1">
      <c r="A776" s="46"/>
      <c r="B776" s="46"/>
      <c r="C776" s="46"/>
      <c r="D776" s="46"/>
      <c r="E776" s="46"/>
      <c r="F776" s="46"/>
      <c r="G776" s="46"/>
      <c r="H776" s="46"/>
      <c r="I776" s="46"/>
      <c r="J776" s="46"/>
      <c r="K776" s="46"/>
      <c r="L776" s="46"/>
      <c r="M776" s="46"/>
      <c r="N776" s="46"/>
      <c r="O776" s="2"/>
      <c r="P776" s="2"/>
      <c r="Q776" s="2"/>
      <c r="R776" s="2"/>
      <c r="S776" s="2"/>
      <c r="T776" s="2"/>
      <c r="U776" s="2"/>
      <c r="V776" s="2"/>
      <c r="W776" s="2"/>
      <c r="X776" s="2"/>
      <c r="Y776" s="2"/>
      <c r="Z776" s="1"/>
      <c r="AA776" s="1"/>
      <c r="AB776" s="1"/>
      <c r="AC776" s="1"/>
      <c r="AD776" s="1"/>
    </row>
    <row r="777" spans="1:30" ht="15.75" customHeight="1">
      <c r="A777" s="46"/>
      <c r="B777" s="46"/>
      <c r="C777" s="46"/>
      <c r="D777" s="46"/>
      <c r="E777" s="46"/>
      <c r="F777" s="46"/>
      <c r="G777" s="46"/>
      <c r="H777" s="46"/>
      <c r="I777" s="46"/>
      <c r="J777" s="46"/>
      <c r="K777" s="46"/>
      <c r="L777" s="46"/>
      <c r="M777" s="46"/>
      <c r="N777" s="46"/>
      <c r="O777" s="2"/>
      <c r="P777" s="2"/>
      <c r="Q777" s="2"/>
      <c r="R777" s="2"/>
      <c r="S777" s="2"/>
      <c r="T777" s="2"/>
      <c r="U777" s="2"/>
      <c r="V777" s="2"/>
      <c r="W777" s="2"/>
      <c r="X777" s="2"/>
      <c r="Y777" s="2"/>
      <c r="Z777" s="1"/>
      <c r="AA777" s="1"/>
      <c r="AB777" s="1"/>
      <c r="AC777" s="1"/>
      <c r="AD777" s="1"/>
    </row>
    <row r="778" spans="1:30" ht="15.75" customHeight="1">
      <c r="A778" s="46"/>
      <c r="B778" s="46"/>
      <c r="C778" s="46"/>
      <c r="D778" s="46"/>
      <c r="E778" s="46"/>
      <c r="F778" s="46"/>
      <c r="G778" s="46"/>
      <c r="H778" s="46"/>
      <c r="I778" s="46"/>
      <c r="J778" s="46"/>
      <c r="K778" s="46"/>
      <c r="L778" s="46"/>
      <c r="M778" s="46"/>
      <c r="N778" s="46"/>
      <c r="O778" s="2"/>
      <c r="P778" s="2"/>
      <c r="Q778" s="2"/>
      <c r="R778" s="2"/>
      <c r="S778" s="2"/>
      <c r="T778" s="2"/>
      <c r="U778" s="2"/>
      <c r="V778" s="2"/>
      <c r="W778" s="2"/>
      <c r="X778" s="2"/>
      <c r="Y778" s="2"/>
      <c r="Z778" s="1"/>
      <c r="AA778" s="1"/>
      <c r="AB778" s="1"/>
      <c r="AC778" s="1"/>
      <c r="AD778" s="1"/>
    </row>
    <row r="779" spans="1:30" ht="15.75" customHeight="1">
      <c r="A779" s="46"/>
      <c r="B779" s="46"/>
      <c r="C779" s="46"/>
      <c r="D779" s="46"/>
      <c r="E779" s="46"/>
      <c r="F779" s="46"/>
      <c r="G779" s="46"/>
      <c r="H779" s="46"/>
      <c r="I779" s="46"/>
      <c r="J779" s="46"/>
      <c r="K779" s="46"/>
      <c r="L779" s="46"/>
      <c r="M779" s="46"/>
      <c r="N779" s="46"/>
      <c r="O779" s="2"/>
      <c r="P779" s="2"/>
      <c r="Q779" s="2"/>
      <c r="R779" s="2"/>
      <c r="S779" s="2"/>
      <c r="T779" s="2"/>
      <c r="U779" s="2"/>
      <c r="V779" s="2"/>
      <c r="W779" s="2"/>
      <c r="X779" s="2"/>
      <c r="Y779" s="2"/>
      <c r="Z779" s="1"/>
      <c r="AA779" s="1"/>
      <c r="AB779" s="1"/>
      <c r="AC779" s="1"/>
      <c r="AD779" s="1"/>
    </row>
    <row r="780" spans="1:30" ht="15.75" customHeight="1">
      <c r="A780" s="46"/>
      <c r="B780" s="46"/>
      <c r="C780" s="46"/>
      <c r="D780" s="46"/>
      <c r="E780" s="46"/>
      <c r="F780" s="46"/>
      <c r="G780" s="46"/>
      <c r="H780" s="46"/>
      <c r="I780" s="46"/>
      <c r="J780" s="46"/>
      <c r="K780" s="46"/>
      <c r="L780" s="46"/>
      <c r="M780" s="46"/>
      <c r="N780" s="46"/>
      <c r="O780" s="2"/>
      <c r="P780" s="2"/>
      <c r="Q780" s="2"/>
      <c r="R780" s="2"/>
      <c r="S780" s="2"/>
      <c r="T780" s="2"/>
      <c r="U780" s="2"/>
      <c r="V780" s="2"/>
      <c r="W780" s="2"/>
      <c r="X780" s="2"/>
      <c r="Y780" s="2"/>
      <c r="Z780" s="1"/>
      <c r="AA780" s="1"/>
      <c r="AB780" s="1"/>
      <c r="AC780" s="1"/>
      <c r="AD780" s="1"/>
    </row>
    <row r="781" spans="1:30" ht="15.75" customHeight="1">
      <c r="A781" s="46"/>
      <c r="B781" s="46"/>
      <c r="C781" s="46"/>
      <c r="D781" s="46"/>
      <c r="E781" s="46"/>
      <c r="F781" s="46"/>
      <c r="G781" s="46"/>
      <c r="H781" s="46"/>
      <c r="I781" s="46"/>
      <c r="J781" s="46"/>
      <c r="K781" s="46"/>
      <c r="L781" s="46"/>
      <c r="M781" s="46"/>
      <c r="N781" s="46"/>
      <c r="O781" s="2"/>
      <c r="P781" s="2"/>
      <c r="Q781" s="2"/>
      <c r="R781" s="2"/>
      <c r="S781" s="2"/>
      <c r="T781" s="2"/>
      <c r="U781" s="2"/>
      <c r="V781" s="2"/>
      <c r="W781" s="2"/>
      <c r="X781" s="2"/>
      <c r="Y781" s="2"/>
      <c r="Z781" s="1"/>
      <c r="AA781" s="1"/>
      <c r="AB781" s="1"/>
      <c r="AC781" s="1"/>
      <c r="AD781" s="1"/>
    </row>
    <row r="782" spans="1:30" ht="15.75" customHeight="1">
      <c r="A782" s="46"/>
      <c r="B782" s="46"/>
      <c r="C782" s="46"/>
      <c r="D782" s="46"/>
      <c r="E782" s="46"/>
      <c r="F782" s="46"/>
      <c r="G782" s="46"/>
      <c r="H782" s="46"/>
      <c r="I782" s="46"/>
      <c r="J782" s="46"/>
      <c r="K782" s="46"/>
      <c r="L782" s="46"/>
      <c r="M782" s="46"/>
      <c r="N782" s="46"/>
      <c r="O782" s="2"/>
      <c r="P782" s="2"/>
      <c r="Q782" s="2"/>
      <c r="R782" s="2"/>
      <c r="S782" s="2"/>
      <c r="T782" s="2"/>
      <c r="U782" s="2"/>
      <c r="V782" s="2"/>
      <c r="W782" s="2"/>
      <c r="X782" s="2"/>
      <c r="Y782" s="2"/>
      <c r="Z782" s="1"/>
      <c r="AA782" s="1"/>
      <c r="AB782" s="1"/>
      <c r="AC782" s="1"/>
      <c r="AD782" s="1"/>
    </row>
    <row r="783" spans="1:30" ht="15.75" customHeight="1">
      <c r="A783" s="46"/>
      <c r="B783" s="46"/>
      <c r="C783" s="46"/>
      <c r="D783" s="46"/>
      <c r="E783" s="46"/>
      <c r="F783" s="46"/>
      <c r="G783" s="46"/>
      <c r="H783" s="46"/>
      <c r="I783" s="46"/>
      <c r="J783" s="46"/>
      <c r="K783" s="46"/>
      <c r="L783" s="46"/>
      <c r="M783" s="46"/>
      <c r="N783" s="46"/>
      <c r="O783" s="2"/>
      <c r="P783" s="2"/>
      <c r="Q783" s="2"/>
      <c r="R783" s="2"/>
      <c r="S783" s="2"/>
      <c r="T783" s="2"/>
      <c r="U783" s="2"/>
      <c r="V783" s="2"/>
      <c r="W783" s="2"/>
      <c r="X783" s="2"/>
      <c r="Y783" s="2"/>
      <c r="Z783" s="1"/>
      <c r="AA783" s="1"/>
      <c r="AB783" s="1"/>
      <c r="AC783" s="1"/>
      <c r="AD783" s="1"/>
    </row>
    <row r="784" spans="1:30" ht="15.75" customHeight="1">
      <c r="A784" s="46"/>
      <c r="B784" s="46"/>
      <c r="C784" s="46"/>
      <c r="D784" s="46"/>
      <c r="E784" s="46"/>
      <c r="F784" s="46"/>
      <c r="G784" s="46"/>
      <c r="H784" s="46"/>
      <c r="I784" s="46"/>
      <c r="J784" s="46"/>
      <c r="K784" s="46"/>
      <c r="L784" s="46"/>
      <c r="M784" s="46"/>
      <c r="N784" s="46"/>
      <c r="O784" s="2"/>
      <c r="P784" s="2"/>
      <c r="Q784" s="2"/>
      <c r="R784" s="2"/>
      <c r="S784" s="2"/>
      <c r="T784" s="2"/>
      <c r="U784" s="2"/>
      <c r="V784" s="2"/>
      <c r="W784" s="2"/>
      <c r="X784" s="2"/>
      <c r="Y784" s="2"/>
      <c r="Z784" s="1"/>
      <c r="AA784" s="1"/>
      <c r="AB784" s="1"/>
      <c r="AC784" s="1"/>
      <c r="AD784" s="1"/>
    </row>
    <row r="785" spans="1:30" ht="15.75" customHeight="1">
      <c r="A785" s="46"/>
      <c r="B785" s="46"/>
      <c r="C785" s="46"/>
      <c r="D785" s="46"/>
      <c r="E785" s="46"/>
      <c r="F785" s="46"/>
      <c r="G785" s="46"/>
      <c r="H785" s="46"/>
      <c r="I785" s="46"/>
      <c r="J785" s="46"/>
      <c r="K785" s="46"/>
      <c r="L785" s="46"/>
      <c r="M785" s="46"/>
      <c r="N785" s="46"/>
      <c r="O785" s="2"/>
      <c r="P785" s="2"/>
      <c r="Q785" s="2"/>
      <c r="R785" s="2"/>
      <c r="S785" s="2"/>
      <c r="T785" s="2"/>
      <c r="U785" s="2"/>
      <c r="V785" s="2"/>
      <c r="W785" s="2"/>
      <c r="X785" s="2"/>
      <c r="Y785" s="2"/>
      <c r="Z785" s="1"/>
      <c r="AA785" s="1"/>
      <c r="AB785" s="1"/>
      <c r="AC785" s="1"/>
      <c r="AD785" s="1"/>
    </row>
    <row r="786" spans="1:30" ht="15.75" customHeight="1">
      <c r="A786" s="46"/>
      <c r="B786" s="46"/>
      <c r="C786" s="46"/>
      <c r="D786" s="46"/>
      <c r="E786" s="46"/>
      <c r="F786" s="46"/>
      <c r="G786" s="46"/>
      <c r="H786" s="46"/>
      <c r="I786" s="46"/>
      <c r="J786" s="46"/>
      <c r="K786" s="46"/>
      <c r="L786" s="46"/>
      <c r="M786" s="46"/>
      <c r="N786" s="46"/>
      <c r="O786" s="2"/>
      <c r="P786" s="2"/>
      <c r="Q786" s="2"/>
      <c r="R786" s="2"/>
      <c r="S786" s="2"/>
      <c r="T786" s="2"/>
      <c r="U786" s="2"/>
      <c r="V786" s="2"/>
      <c r="W786" s="2"/>
      <c r="X786" s="2"/>
      <c r="Y786" s="2"/>
      <c r="Z786" s="1"/>
      <c r="AA786" s="1"/>
      <c r="AB786" s="1"/>
      <c r="AC786" s="1"/>
      <c r="AD786" s="1"/>
    </row>
    <row r="787" spans="1:30" ht="15.75" customHeight="1">
      <c r="A787" s="46"/>
      <c r="B787" s="46"/>
      <c r="C787" s="46"/>
      <c r="D787" s="46"/>
      <c r="E787" s="46"/>
      <c r="F787" s="46"/>
      <c r="G787" s="46"/>
      <c r="H787" s="46"/>
      <c r="I787" s="46"/>
      <c r="J787" s="46"/>
      <c r="K787" s="46"/>
      <c r="L787" s="46"/>
      <c r="M787" s="46"/>
      <c r="N787" s="46"/>
      <c r="O787" s="2"/>
      <c r="P787" s="2"/>
      <c r="Q787" s="2"/>
      <c r="R787" s="2"/>
      <c r="S787" s="2"/>
      <c r="T787" s="2"/>
      <c r="U787" s="2"/>
      <c r="V787" s="2"/>
      <c r="W787" s="2"/>
      <c r="X787" s="2"/>
      <c r="Y787" s="2"/>
      <c r="Z787" s="1"/>
      <c r="AA787" s="1"/>
      <c r="AB787" s="1"/>
      <c r="AC787" s="1"/>
      <c r="AD787" s="1"/>
    </row>
    <row r="788" spans="1:30" ht="15.75" customHeight="1">
      <c r="A788" s="46"/>
      <c r="B788" s="46"/>
      <c r="C788" s="46"/>
      <c r="D788" s="46"/>
      <c r="E788" s="46"/>
      <c r="F788" s="46"/>
      <c r="G788" s="46"/>
      <c r="H788" s="46"/>
      <c r="I788" s="46"/>
      <c r="J788" s="46"/>
      <c r="K788" s="46"/>
      <c r="L788" s="46"/>
      <c r="M788" s="46"/>
      <c r="N788" s="46"/>
      <c r="O788" s="2"/>
      <c r="P788" s="2"/>
      <c r="Q788" s="2"/>
      <c r="R788" s="2"/>
      <c r="S788" s="2"/>
      <c r="T788" s="2"/>
      <c r="U788" s="2"/>
      <c r="V788" s="2"/>
      <c r="W788" s="2"/>
      <c r="X788" s="2"/>
      <c r="Y788" s="2"/>
      <c r="Z788" s="1"/>
      <c r="AA788" s="1"/>
      <c r="AB788" s="1"/>
      <c r="AC788" s="1"/>
      <c r="AD788" s="1"/>
    </row>
    <row r="789" spans="1:30" ht="15.75" customHeight="1">
      <c r="A789" s="46"/>
      <c r="B789" s="46"/>
      <c r="C789" s="46"/>
      <c r="D789" s="46"/>
      <c r="E789" s="46"/>
      <c r="F789" s="46"/>
      <c r="G789" s="46"/>
      <c r="H789" s="46"/>
      <c r="I789" s="46"/>
      <c r="J789" s="46"/>
      <c r="K789" s="46"/>
      <c r="L789" s="46"/>
      <c r="M789" s="46"/>
      <c r="N789" s="46"/>
      <c r="O789" s="2"/>
      <c r="P789" s="2"/>
      <c r="Q789" s="2"/>
      <c r="R789" s="2"/>
      <c r="S789" s="2"/>
      <c r="T789" s="2"/>
      <c r="U789" s="2"/>
      <c r="V789" s="2"/>
      <c r="W789" s="2"/>
      <c r="X789" s="2"/>
      <c r="Y789" s="2"/>
      <c r="Z789" s="1"/>
      <c r="AA789" s="1"/>
      <c r="AB789" s="1"/>
      <c r="AC789" s="1"/>
      <c r="AD789" s="1"/>
    </row>
    <row r="790" spans="1:30" ht="15.75" customHeight="1">
      <c r="A790" s="46"/>
      <c r="B790" s="46"/>
      <c r="C790" s="46"/>
      <c r="D790" s="46"/>
      <c r="E790" s="46"/>
      <c r="F790" s="46"/>
      <c r="G790" s="46"/>
      <c r="H790" s="46"/>
      <c r="I790" s="46"/>
      <c r="J790" s="46"/>
      <c r="K790" s="46"/>
      <c r="L790" s="46"/>
      <c r="M790" s="46"/>
      <c r="N790" s="46"/>
      <c r="O790" s="2"/>
      <c r="P790" s="2"/>
      <c r="Q790" s="2"/>
      <c r="R790" s="2"/>
      <c r="S790" s="2"/>
      <c r="T790" s="2"/>
      <c r="U790" s="2"/>
      <c r="V790" s="2"/>
      <c r="W790" s="2"/>
      <c r="X790" s="2"/>
      <c r="Y790" s="2"/>
      <c r="Z790" s="1"/>
      <c r="AA790" s="1"/>
      <c r="AB790" s="1"/>
      <c r="AC790" s="1"/>
      <c r="AD790" s="1"/>
    </row>
    <row r="791" spans="1:30" ht="15.75" customHeight="1">
      <c r="A791" s="46"/>
      <c r="B791" s="46"/>
      <c r="C791" s="46"/>
      <c r="D791" s="46"/>
      <c r="E791" s="46"/>
      <c r="F791" s="46"/>
      <c r="G791" s="46"/>
      <c r="H791" s="46"/>
      <c r="I791" s="46"/>
      <c r="J791" s="46"/>
      <c r="K791" s="46"/>
      <c r="L791" s="46"/>
      <c r="M791" s="46"/>
      <c r="N791" s="46"/>
      <c r="O791" s="2"/>
      <c r="P791" s="2"/>
      <c r="Q791" s="2"/>
      <c r="R791" s="2"/>
      <c r="S791" s="2"/>
      <c r="T791" s="2"/>
      <c r="U791" s="2"/>
      <c r="V791" s="2"/>
      <c r="W791" s="2"/>
      <c r="X791" s="2"/>
      <c r="Y791" s="2"/>
      <c r="Z791" s="1"/>
      <c r="AA791" s="1"/>
      <c r="AB791" s="1"/>
      <c r="AC791" s="1"/>
      <c r="AD791" s="1"/>
    </row>
    <row r="792" spans="1:30" ht="15.75" customHeight="1">
      <c r="A792" s="46"/>
      <c r="B792" s="46"/>
      <c r="C792" s="46"/>
      <c r="D792" s="46"/>
      <c r="E792" s="46"/>
      <c r="F792" s="46"/>
      <c r="G792" s="46"/>
      <c r="H792" s="46"/>
      <c r="I792" s="46"/>
      <c r="J792" s="46"/>
      <c r="K792" s="46"/>
      <c r="L792" s="46"/>
      <c r="M792" s="46"/>
      <c r="N792" s="46"/>
      <c r="O792" s="2"/>
      <c r="P792" s="2"/>
      <c r="Q792" s="2"/>
      <c r="R792" s="2"/>
      <c r="S792" s="2"/>
      <c r="T792" s="2"/>
      <c r="U792" s="2"/>
      <c r="V792" s="2"/>
      <c r="W792" s="2"/>
      <c r="X792" s="2"/>
      <c r="Y792" s="2"/>
      <c r="Z792" s="1"/>
      <c r="AA792" s="1"/>
      <c r="AB792" s="1"/>
      <c r="AC792" s="1"/>
      <c r="AD792" s="1"/>
    </row>
    <row r="793" spans="1:30" ht="15.75" customHeight="1">
      <c r="A793" s="46"/>
      <c r="B793" s="46"/>
      <c r="C793" s="46"/>
      <c r="D793" s="46"/>
      <c r="E793" s="46"/>
      <c r="F793" s="46"/>
      <c r="G793" s="46"/>
      <c r="H793" s="46"/>
      <c r="I793" s="46"/>
      <c r="J793" s="46"/>
      <c r="K793" s="46"/>
      <c r="L793" s="46"/>
      <c r="M793" s="46"/>
      <c r="N793" s="46"/>
      <c r="O793" s="2"/>
      <c r="P793" s="2"/>
      <c r="Q793" s="2"/>
      <c r="R793" s="2"/>
      <c r="S793" s="2"/>
      <c r="T793" s="2"/>
      <c r="U793" s="2"/>
      <c r="V793" s="2"/>
      <c r="W793" s="2"/>
      <c r="X793" s="2"/>
      <c r="Y793" s="2"/>
      <c r="Z793" s="1"/>
      <c r="AA793" s="1"/>
      <c r="AB793" s="1"/>
      <c r="AC793" s="1"/>
      <c r="AD793" s="1"/>
    </row>
    <row r="794" spans="1:30" ht="15.75" customHeight="1">
      <c r="A794" s="46"/>
      <c r="B794" s="46"/>
      <c r="C794" s="46"/>
      <c r="D794" s="46"/>
      <c r="E794" s="46"/>
      <c r="F794" s="46"/>
      <c r="G794" s="46"/>
      <c r="H794" s="46"/>
      <c r="I794" s="46"/>
      <c r="J794" s="46"/>
      <c r="K794" s="46"/>
      <c r="L794" s="46"/>
      <c r="M794" s="46"/>
      <c r="N794" s="46"/>
      <c r="O794" s="2"/>
      <c r="P794" s="2"/>
      <c r="Q794" s="2"/>
      <c r="R794" s="2"/>
      <c r="S794" s="2"/>
      <c r="T794" s="2"/>
      <c r="U794" s="2"/>
      <c r="V794" s="2"/>
      <c r="W794" s="2"/>
      <c r="X794" s="2"/>
      <c r="Y794" s="2"/>
      <c r="Z794" s="1"/>
      <c r="AA794" s="1"/>
      <c r="AB794" s="1"/>
      <c r="AC794" s="1"/>
      <c r="AD794" s="1"/>
    </row>
    <row r="795" spans="1:30" ht="15.75" customHeight="1">
      <c r="A795" s="46"/>
      <c r="B795" s="46"/>
      <c r="C795" s="46"/>
      <c r="D795" s="46"/>
      <c r="E795" s="46"/>
      <c r="F795" s="46"/>
      <c r="G795" s="46"/>
      <c r="H795" s="46"/>
      <c r="I795" s="46"/>
      <c r="J795" s="46"/>
      <c r="K795" s="46"/>
      <c r="L795" s="46"/>
      <c r="M795" s="46"/>
      <c r="N795" s="46"/>
      <c r="O795" s="2"/>
      <c r="P795" s="2"/>
      <c r="Q795" s="2"/>
      <c r="R795" s="2"/>
      <c r="S795" s="2"/>
      <c r="T795" s="2"/>
      <c r="U795" s="2"/>
      <c r="V795" s="2"/>
      <c r="W795" s="2"/>
      <c r="X795" s="2"/>
      <c r="Y795" s="2"/>
      <c r="Z795" s="1"/>
      <c r="AA795" s="1"/>
      <c r="AB795" s="1"/>
      <c r="AC795" s="1"/>
      <c r="AD795" s="1"/>
    </row>
    <row r="796" spans="1:30" ht="15.75" customHeight="1">
      <c r="A796" s="46"/>
      <c r="B796" s="46"/>
      <c r="C796" s="46"/>
      <c r="D796" s="46"/>
      <c r="E796" s="46"/>
      <c r="F796" s="46"/>
      <c r="G796" s="46"/>
      <c r="H796" s="46"/>
      <c r="I796" s="46"/>
      <c r="J796" s="46"/>
      <c r="K796" s="46"/>
      <c r="L796" s="46"/>
      <c r="M796" s="46"/>
      <c r="N796" s="46"/>
      <c r="O796" s="2"/>
      <c r="P796" s="2"/>
      <c r="Q796" s="2"/>
      <c r="R796" s="2"/>
      <c r="S796" s="2"/>
      <c r="T796" s="2"/>
      <c r="U796" s="2"/>
      <c r="V796" s="2"/>
      <c r="W796" s="2"/>
      <c r="X796" s="2"/>
      <c r="Y796" s="2"/>
      <c r="Z796" s="1"/>
      <c r="AA796" s="1"/>
      <c r="AB796" s="1"/>
      <c r="AC796" s="1"/>
      <c r="AD796" s="1"/>
    </row>
    <row r="797" spans="1:30" ht="15.75" customHeight="1">
      <c r="A797" s="46"/>
      <c r="B797" s="46"/>
      <c r="C797" s="46"/>
      <c r="D797" s="46"/>
      <c r="E797" s="46"/>
      <c r="F797" s="46"/>
      <c r="G797" s="46"/>
      <c r="H797" s="46"/>
      <c r="I797" s="46"/>
      <c r="J797" s="46"/>
      <c r="K797" s="46"/>
      <c r="L797" s="46"/>
      <c r="M797" s="46"/>
      <c r="N797" s="46"/>
      <c r="O797" s="2"/>
      <c r="P797" s="2"/>
      <c r="Q797" s="2"/>
      <c r="R797" s="2"/>
      <c r="S797" s="2"/>
      <c r="T797" s="2"/>
      <c r="U797" s="2"/>
      <c r="V797" s="2"/>
      <c r="W797" s="2"/>
      <c r="X797" s="2"/>
      <c r="Y797" s="2"/>
      <c r="Z797" s="1"/>
      <c r="AA797" s="1"/>
      <c r="AB797" s="1"/>
      <c r="AC797" s="1"/>
      <c r="AD797" s="1"/>
    </row>
    <row r="798" spans="1:30" ht="15.75" customHeight="1">
      <c r="A798" s="46"/>
      <c r="B798" s="46"/>
      <c r="C798" s="46"/>
      <c r="D798" s="46"/>
      <c r="E798" s="46"/>
      <c r="F798" s="46"/>
      <c r="G798" s="46"/>
      <c r="H798" s="46"/>
      <c r="I798" s="46"/>
      <c r="J798" s="46"/>
      <c r="K798" s="46"/>
      <c r="L798" s="46"/>
      <c r="M798" s="46"/>
      <c r="N798" s="46"/>
      <c r="O798" s="2"/>
      <c r="P798" s="2"/>
      <c r="Q798" s="2"/>
      <c r="R798" s="2"/>
      <c r="S798" s="2"/>
      <c r="T798" s="2"/>
      <c r="U798" s="2"/>
      <c r="V798" s="2"/>
      <c r="W798" s="2"/>
      <c r="X798" s="2"/>
      <c r="Y798" s="2"/>
      <c r="Z798" s="1"/>
      <c r="AA798" s="1"/>
      <c r="AB798" s="1"/>
      <c r="AC798" s="1"/>
      <c r="AD798" s="1"/>
    </row>
    <row r="799" spans="1:30" ht="15.75" customHeight="1">
      <c r="A799" s="46"/>
      <c r="B799" s="46"/>
      <c r="C799" s="46"/>
      <c r="D799" s="46"/>
      <c r="E799" s="46"/>
      <c r="F799" s="46"/>
      <c r="G799" s="46"/>
      <c r="H799" s="46"/>
      <c r="I799" s="46"/>
      <c r="J799" s="46"/>
      <c r="K799" s="46"/>
      <c r="L799" s="46"/>
      <c r="M799" s="46"/>
      <c r="N799" s="46"/>
      <c r="O799" s="2"/>
      <c r="P799" s="2"/>
      <c r="Q799" s="2"/>
      <c r="R799" s="2"/>
      <c r="S799" s="2"/>
      <c r="T799" s="2"/>
      <c r="U799" s="2"/>
      <c r="V799" s="2"/>
      <c r="W799" s="2"/>
      <c r="X799" s="2"/>
      <c r="Y799" s="2"/>
      <c r="Z799" s="1"/>
      <c r="AA799" s="1"/>
      <c r="AB799" s="1"/>
      <c r="AC799" s="1"/>
      <c r="AD799" s="1"/>
    </row>
    <row r="800" spans="1:30" ht="15.75" customHeight="1">
      <c r="A800" s="46"/>
      <c r="B800" s="46"/>
      <c r="C800" s="46"/>
      <c r="D800" s="46"/>
      <c r="E800" s="46"/>
      <c r="F800" s="46"/>
      <c r="G800" s="46"/>
      <c r="H800" s="46"/>
      <c r="I800" s="46"/>
      <c r="J800" s="46"/>
      <c r="K800" s="46"/>
      <c r="L800" s="46"/>
      <c r="M800" s="46"/>
      <c r="N800" s="46"/>
      <c r="O800" s="2"/>
      <c r="P800" s="2"/>
      <c r="Q800" s="2"/>
      <c r="R800" s="2"/>
      <c r="S800" s="2"/>
      <c r="T800" s="2"/>
      <c r="U800" s="2"/>
      <c r="V800" s="2"/>
      <c r="W800" s="2"/>
      <c r="X800" s="2"/>
      <c r="Y800" s="2"/>
      <c r="Z800" s="1"/>
      <c r="AA800" s="1"/>
      <c r="AB800" s="1"/>
      <c r="AC800" s="1"/>
      <c r="AD800" s="1"/>
    </row>
    <row r="801" spans="1:30" ht="15.75" customHeight="1">
      <c r="A801" s="46"/>
      <c r="B801" s="46"/>
      <c r="C801" s="46"/>
      <c r="D801" s="46"/>
      <c r="E801" s="46"/>
      <c r="F801" s="46"/>
      <c r="G801" s="46"/>
      <c r="H801" s="46"/>
      <c r="I801" s="46"/>
      <c r="J801" s="46"/>
      <c r="K801" s="46"/>
      <c r="L801" s="46"/>
      <c r="M801" s="46"/>
      <c r="N801" s="46"/>
      <c r="O801" s="2"/>
      <c r="P801" s="2"/>
      <c r="Q801" s="2"/>
      <c r="R801" s="2"/>
      <c r="S801" s="2"/>
      <c r="T801" s="2"/>
      <c r="U801" s="2"/>
      <c r="V801" s="2"/>
      <c r="W801" s="2"/>
      <c r="X801" s="2"/>
      <c r="Y801" s="2"/>
      <c r="Z801" s="1"/>
      <c r="AA801" s="1"/>
      <c r="AB801" s="1"/>
      <c r="AC801" s="1"/>
      <c r="AD801" s="1"/>
    </row>
    <row r="802" spans="1:30" ht="15.75" customHeight="1">
      <c r="A802" s="46"/>
      <c r="B802" s="46"/>
      <c r="C802" s="46"/>
      <c r="D802" s="46"/>
      <c r="E802" s="46"/>
      <c r="F802" s="46"/>
      <c r="G802" s="46"/>
      <c r="H802" s="46"/>
      <c r="I802" s="46"/>
      <c r="J802" s="46"/>
      <c r="K802" s="46"/>
      <c r="L802" s="46"/>
      <c r="M802" s="46"/>
      <c r="N802" s="46"/>
      <c r="O802" s="2"/>
      <c r="P802" s="2"/>
      <c r="Q802" s="2"/>
      <c r="R802" s="2"/>
      <c r="S802" s="2"/>
      <c r="T802" s="2"/>
      <c r="U802" s="2"/>
      <c r="V802" s="2"/>
      <c r="W802" s="2"/>
      <c r="X802" s="2"/>
      <c r="Y802" s="2"/>
      <c r="Z802" s="1"/>
      <c r="AA802" s="1"/>
      <c r="AB802" s="1"/>
      <c r="AC802" s="1"/>
      <c r="AD802" s="1"/>
    </row>
    <row r="803" spans="1:30" ht="15.75" customHeight="1">
      <c r="A803" s="46"/>
      <c r="B803" s="46"/>
      <c r="C803" s="46"/>
      <c r="D803" s="46"/>
      <c r="E803" s="46"/>
      <c r="F803" s="46"/>
      <c r="G803" s="46"/>
      <c r="H803" s="46"/>
      <c r="I803" s="46"/>
      <c r="J803" s="46"/>
      <c r="K803" s="46"/>
      <c r="L803" s="46"/>
      <c r="M803" s="46"/>
      <c r="N803" s="46"/>
      <c r="O803" s="2"/>
      <c r="P803" s="2"/>
      <c r="Q803" s="2"/>
      <c r="R803" s="2"/>
      <c r="S803" s="2"/>
      <c r="T803" s="2"/>
      <c r="U803" s="2"/>
      <c r="V803" s="2"/>
      <c r="W803" s="2"/>
      <c r="X803" s="2"/>
      <c r="Y803" s="2"/>
      <c r="Z803" s="1"/>
      <c r="AA803" s="1"/>
      <c r="AB803" s="1"/>
      <c r="AC803" s="1"/>
      <c r="AD803" s="1"/>
    </row>
    <row r="804" spans="1:30" ht="15.75" customHeight="1">
      <c r="A804" s="46"/>
      <c r="B804" s="46"/>
      <c r="C804" s="46"/>
      <c r="D804" s="46"/>
      <c r="E804" s="46"/>
      <c r="F804" s="46"/>
      <c r="G804" s="46"/>
      <c r="H804" s="46"/>
      <c r="I804" s="46"/>
      <c r="J804" s="46"/>
      <c r="K804" s="46"/>
      <c r="L804" s="46"/>
      <c r="M804" s="46"/>
      <c r="N804" s="46"/>
      <c r="O804" s="2"/>
      <c r="P804" s="2"/>
      <c r="Q804" s="2"/>
      <c r="R804" s="2"/>
      <c r="S804" s="2"/>
      <c r="T804" s="2"/>
      <c r="U804" s="2"/>
      <c r="V804" s="2"/>
      <c r="W804" s="2"/>
      <c r="X804" s="2"/>
      <c r="Y804" s="2"/>
      <c r="Z804" s="1"/>
      <c r="AA804" s="1"/>
      <c r="AB804" s="1"/>
      <c r="AC804" s="1"/>
      <c r="AD804" s="1"/>
    </row>
    <row r="805" spans="1:30" ht="15.75" customHeight="1">
      <c r="A805" s="46"/>
      <c r="B805" s="46"/>
      <c r="C805" s="46"/>
      <c r="D805" s="46"/>
      <c r="E805" s="46"/>
      <c r="F805" s="46"/>
      <c r="G805" s="46"/>
      <c r="H805" s="46"/>
      <c r="I805" s="46"/>
      <c r="J805" s="46"/>
      <c r="K805" s="46"/>
      <c r="L805" s="46"/>
      <c r="M805" s="46"/>
      <c r="N805" s="46"/>
      <c r="O805" s="2"/>
      <c r="P805" s="2"/>
      <c r="Q805" s="2"/>
      <c r="R805" s="2"/>
      <c r="S805" s="2"/>
      <c r="T805" s="2"/>
      <c r="U805" s="2"/>
      <c r="V805" s="2"/>
      <c r="W805" s="2"/>
      <c r="X805" s="2"/>
      <c r="Y805" s="2"/>
      <c r="Z805" s="1"/>
      <c r="AA805" s="1"/>
      <c r="AB805" s="1"/>
      <c r="AC805" s="1"/>
      <c r="AD805" s="1"/>
    </row>
    <row r="806" spans="1:30" ht="15.75" customHeight="1">
      <c r="A806" s="46"/>
      <c r="B806" s="46"/>
      <c r="C806" s="46"/>
      <c r="D806" s="46"/>
      <c r="E806" s="46"/>
      <c r="F806" s="46"/>
      <c r="G806" s="46"/>
      <c r="H806" s="46"/>
      <c r="I806" s="46"/>
      <c r="J806" s="46"/>
      <c r="K806" s="46"/>
      <c r="L806" s="46"/>
      <c r="M806" s="46"/>
      <c r="N806" s="46"/>
      <c r="O806" s="2"/>
      <c r="P806" s="2"/>
      <c r="Q806" s="2"/>
      <c r="R806" s="2"/>
      <c r="S806" s="2"/>
      <c r="T806" s="2"/>
      <c r="U806" s="2"/>
      <c r="V806" s="2"/>
      <c r="W806" s="2"/>
      <c r="X806" s="2"/>
      <c r="Y806" s="2"/>
      <c r="Z806" s="1"/>
      <c r="AA806" s="1"/>
      <c r="AB806" s="1"/>
      <c r="AC806" s="1"/>
      <c r="AD806" s="1"/>
    </row>
    <row r="807" spans="1:30" ht="15.75" customHeight="1">
      <c r="A807" s="46"/>
      <c r="B807" s="46"/>
      <c r="C807" s="46"/>
      <c r="D807" s="46"/>
      <c r="E807" s="46"/>
      <c r="F807" s="46"/>
      <c r="G807" s="46"/>
      <c r="H807" s="46"/>
      <c r="I807" s="46"/>
      <c r="J807" s="46"/>
      <c r="K807" s="46"/>
      <c r="L807" s="46"/>
      <c r="M807" s="46"/>
      <c r="N807" s="46"/>
      <c r="O807" s="2"/>
      <c r="P807" s="2"/>
      <c r="Q807" s="2"/>
      <c r="R807" s="2"/>
      <c r="S807" s="2"/>
      <c r="T807" s="2"/>
      <c r="U807" s="2"/>
      <c r="V807" s="2"/>
      <c r="W807" s="2"/>
      <c r="X807" s="2"/>
      <c r="Y807" s="2"/>
      <c r="Z807" s="1"/>
      <c r="AA807" s="1"/>
      <c r="AB807" s="1"/>
      <c r="AC807" s="1"/>
      <c r="AD807" s="1"/>
    </row>
    <row r="808" spans="1:30" ht="15.75" customHeight="1">
      <c r="A808" s="46"/>
      <c r="B808" s="46"/>
      <c r="C808" s="46"/>
      <c r="D808" s="46"/>
      <c r="E808" s="46"/>
      <c r="F808" s="46"/>
      <c r="G808" s="46"/>
      <c r="H808" s="46"/>
      <c r="I808" s="46"/>
      <c r="J808" s="46"/>
      <c r="K808" s="46"/>
      <c r="L808" s="46"/>
      <c r="M808" s="46"/>
      <c r="N808" s="46"/>
      <c r="O808" s="2"/>
      <c r="P808" s="2"/>
      <c r="Q808" s="2"/>
      <c r="R808" s="2"/>
      <c r="S808" s="2"/>
      <c r="T808" s="2"/>
      <c r="U808" s="2"/>
      <c r="V808" s="2"/>
      <c r="W808" s="2"/>
      <c r="X808" s="2"/>
      <c r="Y808" s="2"/>
      <c r="Z808" s="1"/>
      <c r="AA808" s="1"/>
      <c r="AB808" s="1"/>
      <c r="AC808" s="1"/>
      <c r="AD808" s="1"/>
    </row>
    <row r="809" spans="1:30" ht="15.75" customHeight="1">
      <c r="A809" s="46"/>
      <c r="B809" s="46"/>
      <c r="C809" s="46"/>
      <c r="D809" s="46"/>
      <c r="E809" s="46"/>
      <c r="F809" s="46"/>
      <c r="G809" s="46"/>
      <c r="H809" s="46"/>
      <c r="I809" s="46"/>
      <c r="J809" s="46"/>
      <c r="K809" s="46"/>
      <c r="L809" s="46"/>
      <c r="M809" s="46"/>
      <c r="N809" s="46"/>
      <c r="O809" s="2"/>
      <c r="P809" s="2"/>
      <c r="Q809" s="2"/>
      <c r="R809" s="2"/>
      <c r="S809" s="2"/>
      <c r="T809" s="2"/>
      <c r="U809" s="2"/>
      <c r="V809" s="2"/>
      <c r="W809" s="2"/>
      <c r="X809" s="2"/>
      <c r="Y809" s="2"/>
      <c r="Z809" s="1"/>
      <c r="AA809" s="1"/>
      <c r="AB809" s="1"/>
      <c r="AC809" s="1"/>
      <c r="AD809" s="1"/>
    </row>
    <row r="810" spans="1:30" ht="15.75" customHeight="1">
      <c r="A810" s="46"/>
      <c r="B810" s="46"/>
      <c r="C810" s="46"/>
      <c r="D810" s="46"/>
      <c r="E810" s="46"/>
      <c r="F810" s="46"/>
      <c r="G810" s="46"/>
      <c r="H810" s="46"/>
      <c r="I810" s="46"/>
      <c r="J810" s="46"/>
      <c r="K810" s="46"/>
      <c r="L810" s="46"/>
      <c r="M810" s="46"/>
      <c r="N810" s="46"/>
      <c r="O810" s="2"/>
      <c r="P810" s="2"/>
      <c r="Q810" s="2"/>
      <c r="R810" s="2"/>
      <c r="S810" s="2"/>
      <c r="T810" s="2"/>
      <c r="U810" s="2"/>
      <c r="V810" s="2"/>
      <c r="W810" s="2"/>
      <c r="X810" s="2"/>
      <c r="Y810" s="2"/>
      <c r="Z810" s="1"/>
      <c r="AA810" s="1"/>
      <c r="AB810" s="1"/>
      <c r="AC810" s="1"/>
      <c r="AD810" s="1"/>
    </row>
    <row r="811" spans="1:30" ht="15.75" customHeight="1">
      <c r="A811" s="46"/>
      <c r="B811" s="46"/>
      <c r="C811" s="46"/>
      <c r="D811" s="46"/>
      <c r="E811" s="46"/>
      <c r="F811" s="46"/>
      <c r="G811" s="46"/>
      <c r="H811" s="46"/>
      <c r="I811" s="46"/>
      <c r="J811" s="46"/>
      <c r="K811" s="46"/>
      <c r="L811" s="46"/>
      <c r="M811" s="46"/>
      <c r="N811" s="46"/>
      <c r="O811" s="2"/>
      <c r="P811" s="2"/>
      <c r="Q811" s="2"/>
      <c r="R811" s="2"/>
      <c r="S811" s="2"/>
      <c r="T811" s="2"/>
      <c r="U811" s="2"/>
      <c r="V811" s="2"/>
      <c r="W811" s="2"/>
      <c r="X811" s="2"/>
      <c r="Y811" s="2"/>
      <c r="Z811" s="1"/>
      <c r="AA811" s="1"/>
      <c r="AB811" s="1"/>
      <c r="AC811" s="1"/>
      <c r="AD811" s="1"/>
    </row>
    <row r="812" spans="1:30" ht="15.75" customHeight="1">
      <c r="A812" s="46"/>
      <c r="B812" s="46"/>
      <c r="C812" s="46"/>
      <c r="D812" s="46"/>
      <c r="E812" s="46"/>
      <c r="F812" s="46"/>
      <c r="G812" s="46"/>
      <c r="H812" s="46"/>
      <c r="I812" s="46"/>
      <c r="J812" s="46"/>
      <c r="K812" s="46"/>
      <c r="L812" s="46"/>
      <c r="M812" s="46"/>
      <c r="N812" s="46"/>
      <c r="O812" s="2"/>
      <c r="P812" s="2"/>
      <c r="Q812" s="2"/>
      <c r="R812" s="2"/>
      <c r="S812" s="2"/>
      <c r="T812" s="2"/>
      <c r="U812" s="2"/>
      <c r="V812" s="2"/>
      <c r="W812" s="2"/>
      <c r="X812" s="2"/>
      <c r="Y812" s="2"/>
      <c r="Z812" s="1"/>
      <c r="AA812" s="1"/>
      <c r="AB812" s="1"/>
      <c r="AC812" s="1"/>
      <c r="AD812" s="1"/>
    </row>
    <row r="813" spans="1:30" ht="15.75" customHeight="1">
      <c r="A813" s="46"/>
      <c r="B813" s="46"/>
      <c r="C813" s="46"/>
      <c r="D813" s="46"/>
      <c r="E813" s="46"/>
      <c r="F813" s="46"/>
      <c r="G813" s="46"/>
      <c r="H813" s="46"/>
      <c r="I813" s="46"/>
      <c r="J813" s="46"/>
      <c r="K813" s="46"/>
      <c r="L813" s="46"/>
      <c r="M813" s="46"/>
      <c r="N813" s="46"/>
      <c r="O813" s="2"/>
      <c r="P813" s="2"/>
      <c r="Q813" s="2"/>
      <c r="R813" s="2"/>
      <c r="S813" s="2"/>
      <c r="T813" s="2"/>
      <c r="U813" s="2"/>
      <c r="V813" s="2"/>
      <c r="W813" s="2"/>
      <c r="X813" s="2"/>
      <c r="Y813" s="2"/>
      <c r="Z813" s="1"/>
      <c r="AA813" s="1"/>
      <c r="AB813" s="1"/>
      <c r="AC813" s="1"/>
      <c r="AD813" s="1"/>
    </row>
    <row r="814" spans="1:30" ht="15.75" customHeight="1">
      <c r="A814" s="46"/>
      <c r="B814" s="46"/>
      <c r="C814" s="46"/>
      <c r="D814" s="46"/>
      <c r="E814" s="46"/>
      <c r="F814" s="46"/>
      <c r="G814" s="46"/>
      <c r="H814" s="46"/>
      <c r="I814" s="46"/>
      <c r="J814" s="46"/>
      <c r="K814" s="46"/>
      <c r="L814" s="46"/>
      <c r="M814" s="46"/>
      <c r="N814" s="46"/>
      <c r="O814" s="2"/>
      <c r="P814" s="2"/>
      <c r="Q814" s="2"/>
      <c r="R814" s="2"/>
      <c r="S814" s="2"/>
      <c r="T814" s="2"/>
      <c r="U814" s="2"/>
      <c r="V814" s="2"/>
      <c r="W814" s="2"/>
      <c r="X814" s="2"/>
      <c r="Y814" s="2"/>
      <c r="Z814" s="1"/>
      <c r="AA814" s="1"/>
      <c r="AB814" s="1"/>
      <c r="AC814" s="1"/>
      <c r="AD814" s="1"/>
    </row>
    <row r="815" spans="1:30" ht="15.75" customHeight="1">
      <c r="A815" s="46"/>
      <c r="B815" s="46"/>
      <c r="C815" s="46"/>
      <c r="D815" s="46"/>
      <c r="E815" s="46"/>
      <c r="F815" s="46"/>
      <c r="G815" s="46"/>
      <c r="H815" s="46"/>
      <c r="I815" s="46"/>
      <c r="J815" s="46"/>
      <c r="K815" s="46"/>
      <c r="L815" s="46"/>
      <c r="M815" s="46"/>
      <c r="N815" s="46"/>
      <c r="O815" s="2"/>
      <c r="P815" s="2"/>
      <c r="Q815" s="2"/>
      <c r="R815" s="2"/>
      <c r="S815" s="2"/>
      <c r="T815" s="2"/>
      <c r="U815" s="2"/>
      <c r="V815" s="2"/>
      <c r="W815" s="2"/>
      <c r="X815" s="2"/>
      <c r="Y815" s="2"/>
      <c r="Z815" s="1"/>
      <c r="AA815" s="1"/>
      <c r="AB815" s="1"/>
      <c r="AC815" s="1"/>
      <c r="AD815" s="1"/>
    </row>
    <row r="816" spans="1:30" ht="15.75" customHeight="1">
      <c r="A816" s="46"/>
      <c r="B816" s="46"/>
      <c r="C816" s="46"/>
      <c r="D816" s="46"/>
      <c r="E816" s="46"/>
      <c r="F816" s="46"/>
      <c r="G816" s="46"/>
      <c r="H816" s="46"/>
      <c r="I816" s="46"/>
      <c r="J816" s="46"/>
      <c r="K816" s="46"/>
      <c r="L816" s="46"/>
      <c r="M816" s="46"/>
      <c r="N816" s="46"/>
      <c r="O816" s="2"/>
      <c r="P816" s="2"/>
      <c r="Q816" s="2"/>
      <c r="R816" s="2"/>
      <c r="S816" s="2"/>
      <c r="T816" s="2"/>
      <c r="U816" s="2"/>
      <c r="V816" s="2"/>
      <c r="W816" s="2"/>
      <c r="X816" s="2"/>
      <c r="Y816" s="2"/>
      <c r="Z816" s="1"/>
      <c r="AA816" s="1"/>
      <c r="AB816" s="1"/>
      <c r="AC816" s="1"/>
      <c r="AD816" s="1"/>
    </row>
    <row r="817" spans="1:30" ht="15.75" customHeight="1">
      <c r="A817" s="46"/>
      <c r="B817" s="46"/>
      <c r="C817" s="46"/>
      <c r="D817" s="46"/>
      <c r="E817" s="46"/>
      <c r="F817" s="46"/>
      <c r="G817" s="46"/>
      <c r="H817" s="46"/>
      <c r="I817" s="46"/>
      <c r="J817" s="46"/>
      <c r="K817" s="46"/>
      <c r="L817" s="46"/>
      <c r="M817" s="46"/>
      <c r="N817" s="46"/>
      <c r="O817" s="2"/>
      <c r="P817" s="2"/>
      <c r="Q817" s="2"/>
      <c r="R817" s="2"/>
      <c r="S817" s="2"/>
      <c r="T817" s="2"/>
      <c r="U817" s="2"/>
      <c r="V817" s="2"/>
      <c r="W817" s="2"/>
      <c r="X817" s="2"/>
      <c r="Y817" s="2"/>
      <c r="Z817" s="1"/>
      <c r="AA817" s="1"/>
      <c r="AB817" s="1"/>
      <c r="AC817" s="1"/>
      <c r="AD817" s="1"/>
    </row>
    <row r="818" spans="1:30" ht="15.75" customHeight="1">
      <c r="A818" s="46"/>
      <c r="B818" s="46"/>
      <c r="C818" s="46"/>
      <c r="D818" s="46"/>
      <c r="E818" s="46"/>
      <c r="F818" s="46"/>
      <c r="G818" s="46"/>
      <c r="H818" s="46"/>
      <c r="I818" s="46"/>
      <c r="J818" s="46"/>
      <c r="K818" s="46"/>
      <c r="L818" s="46"/>
      <c r="M818" s="46"/>
      <c r="N818" s="46"/>
      <c r="O818" s="2"/>
      <c r="P818" s="2"/>
      <c r="Q818" s="2"/>
      <c r="R818" s="2"/>
      <c r="S818" s="2"/>
      <c r="T818" s="2"/>
      <c r="U818" s="2"/>
      <c r="V818" s="2"/>
      <c r="W818" s="2"/>
      <c r="X818" s="2"/>
      <c r="Y818" s="2"/>
      <c r="Z818" s="1"/>
      <c r="AA818" s="1"/>
      <c r="AB818" s="1"/>
      <c r="AC818" s="1"/>
      <c r="AD818" s="1"/>
    </row>
    <row r="819" spans="1:30" ht="15.75" customHeight="1">
      <c r="A819" s="46"/>
      <c r="B819" s="46"/>
      <c r="C819" s="46"/>
      <c r="D819" s="46"/>
      <c r="E819" s="46"/>
      <c r="F819" s="46"/>
      <c r="G819" s="46"/>
      <c r="H819" s="46"/>
      <c r="I819" s="46"/>
      <c r="J819" s="46"/>
      <c r="K819" s="46"/>
      <c r="L819" s="46"/>
      <c r="M819" s="46"/>
      <c r="N819" s="46"/>
      <c r="O819" s="2"/>
      <c r="P819" s="2"/>
      <c r="Q819" s="2"/>
      <c r="R819" s="2"/>
      <c r="S819" s="2"/>
      <c r="T819" s="2"/>
      <c r="U819" s="2"/>
      <c r="V819" s="2"/>
      <c r="W819" s="2"/>
      <c r="X819" s="2"/>
      <c r="Y819" s="2"/>
      <c r="Z819" s="1"/>
      <c r="AA819" s="1"/>
      <c r="AB819" s="1"/>
      <c r="AC819" s="1"/>
      <c r="AD819" s="1"/>
    </row>
    <row r="820" spans="1:30" ht="15.75" customHeight="1">
      <c r="A820" s="46"/>
      <c r="B820" s="46"/>
      <c r="C820" s="46"/>
      <c r="D820" s="46"/>
      <c r="E820" s="46"/>
      <c r="F820" s="46"/>
      <c r="G820" s="46"/>
      <c r="H820" s="46"/>
      <c r="I820" s="46"/>
      <c r="J820" s="46"/>
      <c r="K820" s="46"/>
      <c r="L820" s="46"/>
      <c r="M820" s="46"/>
      <c r="N820" s="46"/>
      <c r="O820" s="2"/>
      <c r="P820" s="2"/>
      <c r="Q820" s="2"/>
      <c r="R820" s="2"/>
      <c r="S820" s="2"/>
      <c r="T820" s="2"/>
      <c r="U820" s="2"/>
      <c r="V820" s="2"/>
      <c r="W820" s="2"/>
      <c r="X820" s="2"/>
      <c r="Y820" s="2"/>
      <c r="Z820" s="1"/>
      <c r="AA820" s="1"/>
      <c r="AB820" s="1"/>
      <c r="AC820" s="1"/>
      <c r="AD820" s="1"/>
    </row>
    <row r="821" spans="1:30" ht="15.75" customHeight="1">
      <c r="A821" s="46"/>
      <c r="B821" s="46"/>
      <c r="C821" s="46"/>
      <c r="D821" s="46"/>
      <c r="E821" s="46"/>
      <c r="F821" s="46"/>
      <c r="G821" s="46"/>
      <c r="H821" s="46"/>
      <c r="I821" s="46"/>
      <c r="J821" s="46"/>
      <c r="K821" s="46"/>
      <c r="L821" s="46"/>
      <c r="M821" s="46"/>
      <c r="N821" s="46"/>
      <c r="O821" s="2"/>
      <c r="P821" s="2"/>
      <c r="Q821" s="2"/>
      <c r="R821" s="2"/>
      <c r="S821" s="2"/>
      <c r="T821" s="2"/>
      <c r="U821" s="2"/>
      <c r="V821" s="2"/>
      <c r="W821" s="2"/>
      <c r="X821" s="2"/>
      <c r="Y821" s="2"/>
      <c r="Z821" s="1"/>
      <c r="AA821" s="1"/>
      <c r="AB821" s="1"/>
      <c r="AC821" s="1"/>
      <c r="AD821" s="1"/>
    </row>
    <row r="822" spans="1:30" ht="15.75" customHeight="1">
      <c r="A822" s="46"/>
      <c r="B822" s="46"/>
      <c r="C822" s="46"/>
      <c r="D822" s="46"/>
      <c r="E822" s="46"/>
      <c r="F822" s="46"/>
      <c r="G822" s="46"/>
      <c r="H822" s="46"/>
      <c r="I822" s="46"/>
      <c r="J822" s="46"/>
      <c r="K822" s="46"/>
      <c r="L822" s="46"/>
      <c r="M822" s="46"/>
      <c r="N822" s="46"/>
      <c r="O822" s="2"/>
      <c r="P822" s="2"/>
      <c r="Q822" s="2"/>
      <c r="R822" s="2"/>
      <c r="S822" s="2"/>
      <c r="T822" s="2"/>
      <c r="U822" s="2"/>
      <c r="V822" s="2"/>
      <c r="W822" s="2"/>
      <c r="X822" s="2"/>
      <c r="Y822" s="2"/>
      <c r="Z822" s="1"/>
      <c r="AA822" s="1"/>
      <c r="AB822" s="1"/>
      <c r="AC822" s="1"/>
      <c r="AD822" s="1"/>
    </row>
    <row r="823" spans="1:30" ht="15.75" customHeight="1">
      <c r="A823" s="46"/>
      <c r="B823" s="46"/>
      <c r="C823" s="46"/>
      <c r="D823" s="46"/>
      <c r="E823" s="46"/>
      <c r="F823" s="46"/>
      <c r="G823" s="46"/>
      <c r="H823" s="46"/>
      <c r="I823" s="46"/>
      <c r="J823" s="46"/>
      <c r="K823" s="46"/>
      <c r="L823" s="46"/>
      <c r="M823" s="46"/>
      <c r="N823" s="46"/>
      <c r="O823" s="2"/>
      <c r="P823" s="2"/>
      <c r="Q823" s="2"/>
      <c r="R823" s="2"/>
      <c r="S823" s="2"/>
      <c r="T823" s="2"/>
      <c r="U823" s="2"/>
      <c r="V823" s="2"/>
      <c r="W823" s="2"/>
      <c r="X823" s="2"/>
      <c r="Y823" s="2"/>
      <c r="Z823" s="1"/>
      <c r="AA823" s="1"/>
      <c r="AB823" s="1"/>
      <c r="AC823" s="1"/>
      <c r="AD823" s="1"/>
    </row>
    <row r="824" spans="1:30" ht="15.75" customHeight="1">
      <c r="A824" s="46"/>
      <c r="B824" s="46"/>
      <c r="C824" s="46"/>
      <c r="D824" s="46"/>
      <c r="E824" s="46"/>
      <c r="F824" s="46"/>
      <c r="G824" s="46"/>
      <c r="H824" s="46"/>
      <c r="I824" s="46"/>
      <c r="J824" s="46"/>
      <c r="K824" s="46"/>
      <c r="L824" s="46"/>
      <c r="M824" s="46"/>
      <c r="N824" s="46"/>
      <c r="O824" s="2"/>
      <c r="P824" s="2"/>
      <c r="Q824" s="2"/>
      <c r="R824" s="2"/>
      <c r="S824" s="2"/>
      <c r="T824" s="2"/>
      <c r="U824" s="2"/>
      <c r="V824" s="2"/>
      <c r="W824" s="2"/>
      <c r="X824" s="2"/>
      <c r="Y824" s="2"/>
      <c r="Z824" s="1"/>
      <c r="AA824" s="1"/>
      <c r="AB824" s="1"/>
      <c r="AC824" s="1"/>
      <c r="AD824" s="1"/>
    </row>
    <row r="825" spans="1:30" ht="15.75" customHeight="1">
      <c r="A825" s="46"/>
      <c r="B825" s="46"/>
      <c r="C825" s="46"/>
      <c r="D825" s="46"/>
      <c r="E825" s="46"/>
      <c r="F825" s="46"/>
      <c r="G825" s="46"/>
      <c r="H825" s="46"/>
      <c r="I825" s="46"/>
      <c r="J825" s="46"/>
      <c r="K825" s="46"/>
      <c r="L825" s="46"/>
      <c r="M825" s="46"/>
      <c r="N825" s="46"/>
      <c r="O825" s="2"/>
      <c r="P825" s="2"/>
      <c r="Q825" s="2"/>
      <c r="R825" s="2"/>
      <c r="S825" s="2"/>
      <c r="T825" s="2"/>
      <c r="U825" s="2"/>
      <c r="V825" s="2"/>
      <c r="W825" s="2"/>
      <c r="X825" s="2"/>
      <c r="Y825" s="2"/>
      <c r="Z825" s="1"/>
      <c r="AA825" s="1"/>
      <c r="AB825" s="1"/>
      <c r="AC825" s="1"/>
      <c r="AD825" s="1"/>
    </row>
    <row r="826" spans="1:30" ht="15.75" customHeight="1">
      <c r="A826" s="46"/>
      <c r="B826" s="46"/>
      <c r="C826" s="46"/>
      <c r="D826" s="46"/>
      <c r="E826" s="46"/>
      <c r="F826" s="46"/>
      <c r="G826" s="46"/>
      <c r="H826" s="46"/>
      <c r="I826" s="46"/>
      <c r="J826" s="46"/>
      <c r="K826" s="46"/>
      <c r="L826" s="46"/>
      <c r="M826" s="46"/>
      <c r="N826" s="46"/>
      <c r="O826" s="2"/>
      <c r="P826" s="2"/>
      <c r="Q826" s="2"/>
      <c r="R826" s="2"/>
      <c r="S826" s="2"/>
      <c r="T826" s="2"/>
      <c r="U826" s="2"/>
      <c r="V826" s="2"/>
      <c r="W826" s="2"/>
      <c r="X826" s="2"/>
      <c r="Y826" s="2"/>
      <c r="Z826" s="1"/>
      <c r="AA826" s="1"/>
      <c r="AB826" s="1"/>
      <c r="AC826" s="1"/>
      <c r="AD826" s="1"/>
    </row>
    <row r="827" spans="1:30" ht="15.75" customHeight="1">
      <c r="A827" s="46"/>
      <c r="B827" s="46"/>
      <c r="C827" s="46"/>
      <c r="D827" s="46"/>
      <c r="E827" s="46"/>
      <c r="F827" s="46"/>
      <c r="G827" s="46"/>
      <c r="H827" s="46"/>
      <c r="I827" s="46"/>
      <c r="J827" s="46"/>
      <c r="K827" s="46"/>
      <c r="L827" s="46"/>
      <c r="M827" s="46"/>
      <c r="N827" s="46"/>
      <c r="O827" s="2"/>
      <c r="P827" s="2"/>
      <c r="Q827" s="2"/>
      <c r="R827" s="2"/>
      <c r="S827" s="2"/>
      <c r="T827" s="2"/>
      <c r="U827" s="2"/>
      <c r="V827" s="2"/>
      <c r="W827" s="2"/>
      <c r="X827" s="2"/>
      <c r="Y827" s="2"/>
      <c r="Z827" s="1"/>
      <c r="AA827" s="1"/>
      <c r="AB827" s="1"/>
      <c r="AC827" s="1"/>
      <c r="AD827" s="1"/>
    </row>
    <row r="828" spans="1:30" ht="15.75" customHeight="1">
      <c r="A828" s="46"/>
      <c r="B828" s="46"/>
      <c r="C828" s="46"/>
      <c r="D828" s="46"/>
      <c r="E828" s="46"/>
      <c r="F828" s="46"/>
      <c r="G828" s="46"/>
      <c r="H828" s="46"/>
      <c r="I828" s="46"/>
      <c r="J828" s="46"/>
      <c r="K828" s="46"/>
      <c r="L828" s="46"/>
      <c r="M828" s="46"/>
      <c r="N828" s="46"/>
      <c r="O828" s="2"/>
      <c r="P828" s="2"/>
      <c r="Q828" s="2"/>
      <c r="R828" s="2"/>
      <c r="S828" s="2"/>
      <c r="T828" s="2"/>
      <c r="U828" s="2"/>
      <c r="V828" s="2"/>
      <c r="W828" s="2"/>
      <c r="X828" s="2"/>
      <c r="Y828" s="2"/>
      <c r="Z828" s="1"/>
      <c r="AA828" s="1"/>
      <c r="AB828" s="1"/>
      <c r="AC828" s="1"/>
      <c r="AD828" s="1"/>
    </row>
    <row r="829" spans="1:30" ht="15.75" customHeight="1">
      <c r="A829" s="46"/>
      <c r="B829" s="46"/>
      <c r="C829" s="46"/>
      <c r="D829" s="46"/>
      <c r="E829" s="46"/>
      <c r="F829" s="46"/>
      <c r="G829" s="46"/>
      <c r="H829" s="46"/>
      <c r="I829" s="46"/>
      <c r="J829" s="46"/>
      <c r="K829" s="46"/>
      <c r="L829" s="46"/>
      <c r="M829" s="46"/>
      <c r="N829" s="46"/>
      <c r="O829" s="2"/>
      <c r="P829" s="2"/>
      <c r="Q829" s="2"/>
      <c r="R829" s="2"/>
      <c r="S829" s="2"/>
      <c r="T829" s="2"/>
      <c r="U829" s="2"/>
      <c r="V829" s="2"/>
      <c r="W829" s="2"/>
      <c r="X829" s="2"/>
      <c r="Y829" s="2"/>
      <c r="Z829" s="1"/>
      <c r="AA829" s="1"/>
      <c r="AB829" s="1"/>
      <c r="AC829" s="1"/>
      <c r="AD829" s="1"/>
    </row>
    <row r="830" spans="1:30" ht="15.75" customHeight="1">
      <c r="A830" s="46"/>
      <c r="B830" s="46"/>
      <c r="C830" s="46"/>
      <c r="D830" s="46"/>
      <c r="E830" s="46"/>
      <c r="F830" s="46"/>
      <c r="G830" s="46"/>
      <c r="H830" s="46"/>
      <c r="I830" s="46"/>
      <c r="J830" s="46"/>
      <c r="K830" s="46"/>
      <c r="L830" s="46"/>
      <c r="M830" s="46"/>
      <c r="N830" s="46"/>
      <c r="O830" s="2"/>
      <c r="P830" s="2"/>
      <c r="Q830" s="2"/>
      <c r="R830" s="2"/>
      <c r="S830" s="2"/>
      <c r="T830" s="2"/>
      <c r="U830" s="2"/>
      <c r="V830" s="2"/>
      <c r="W830" s="2"/>
      <c r="X830" s="2"/>
      <c r="Y830" s="2"/>
      <c r="Z830" s="1"/>
      <c r="AA830" s="1"/>
      <c r="AB830" s="1"/>
      <c r="AC830" s="1"/>
      <c r="AD830" s="1"/>
    </row>
    <row r="831" spans="1:30" ht="15.75" customHeight="1">
      <c r="A831" s="46"/>
      <c r="B831" s="46"/>
      <c r="C831" s="46"/>
      <c r="D831" s="46"/>
      <c r="E831" s="46"/>
      <c r="F831" s="46"/>
      <c r="G831" s="46"/>
      <c r="H831" s="46"/>
      <c r="I831" s="46"/>
      <c r="J831" s="46"/>
      <c r="K831" s="46"/>
      <c r="L831" s="46"/>
      <c r="M831" s="46"/>
      <c r="N831" s="46"/>
      <c r="O831" s="2"/>
      <c r="P831" s="2"/>
      <c r="Q831" s="2"/>
      <c r="R831" s="2"/>
      <c r="S831" s="2"/>
      <c r="T831" s="2"/>
      <c r="U831" s="2"/>
      <c r="V831" s="2"/>
      <c r="W831" s="2"/>
      <c r="X831" s="2"/>
      <c r="Y831" s="2"/>
      <c r="Z831" s="1"/>
      <c r="AA831" s="1"/>
      <c r="AB831" s="1"/>
      <c r="AC831" s="1"/>
      <c r="AD831" s="1"/>
    </row>
    <row r="832" spans="1:30" ht="15.75" customHeight="1">
      <c r="A832" s="46"/>
      <c r="B832" s="46"/>
      <c r="C832" s="46"/>
      <c r="D832" s="46"/>
      <c r="E832" s="46"/>
      <c r="F832" s="46"/>
      <c r="G832" s="46"/>
      <c r="H832" s="46"/>
      <c r="I832" s="46"/>
      <c r="J832" s="46"/>
      <c r="K832" s="46"/>
      <c r="L832" s="46"/>
      <c r="M832" s="46"/>
      <c r="N832" s="46"/>
      <c r="O832" s="2"/>
      <c r="P832" s="2"/>
      <c r="Q832" s="2"/>
      <c r="R832" s="2"/>
      <c r="S832" s="2"/>
      <c r="T832" s="2"/>
      <c r="U832" s="2"/>
      <c r="V832" s="2"/>
      <c r="W832" s="2"/>
      <c r="X832" s="2"/>
      <c r="Y832" s="2"/>
      <c r="Z832" s="1"/>
      <c r="AA832" s="1"/>
      <c r="AB832" s="1"/>
      <c r="AC832" s="1"/>
      <c r="AD832" s="1"/>
    </row>
    <row r="833" spans="1:30" ht="15.75" customHeight="1">
      <c r="A833" s="46"/>
      <c r="B833" s="46"/>
      <c r="C833" s="46"/>
      <c r="D833" s="46"/>
      <c r="E833" s="46"/>
      <c r="F833" s="46"/>
      <c r="G833" s="46"/>
      <c r="H833" s="46"/>
      <c r="I833" s="46"/>
      <c r="J833" s="46"/>
      <c r="K833" s="46"/>
      <c r="L833" s="46"/>
      <c r="M833" s="46"/>
      <c r="N833" s="46"/>
      <c r="O833" s="2"/>
      <c r="P833" s="2"/>
      <c r="Q833" s="2"/>
      <c r="R833" s="2"/>
      <c r="S833" s="2"/>
      <c r="T833" s="2"/>
      <c r="U833" s="2"/>
      <c r="V833" s="2"/>
      <c r="W833" s="2"/>
      <c r="X833" s="2"/>
      <c r="Y833" s="2"/>
      <c r="Z833" s="1"/>
      <c r="AA833" s="1"/>
      <c r="AB833" s="1"/>
      <c r="AC833" s="1"/>
      <c r="AD833" s="1"/>
    </row>
    <row r="834" spans="1:30" ht="15.75" customHeight="1">
      <c r="A834" s="46"/>
      <c r="B834" s="46"/>
      <c r="C834" s="46"/>
      <c r="D834" s="46"/>
      <c r="E834" s="46"/>
      <c r="F834" s="46"/>
      <c r="G834" s="46"/>
      <c r="H834" s="46"/>
      <c r="I834" s="46"/>
      <c r="J834" s="46"/>
      <c r="K834" s="46"/>
      <c r="L834" s="46"/>
      <c r="M834" s="46"/>
      <c r="N834" s="46"/>
      <c r="O834" s="2"/>
      <c r="P834" s="2"/>
      <c r="Q834" s="2"/>
      <c r="R834" s="2"/>
      <c r="S834" s="2"/>
      <c r="T834" s="2"/>
      <c r="U834" s="2"/>
      <c r="V834" s="2"/>
      <c r="W834" s="2"/>
      <c r="X834" s="2"/>
      <c r="Y834" s="2"/>
      <c r="Z834" s="1"/>
      <c r="AA834" s="1"/>
      <c r="AB834" s="1"/>
      <c r="AC834" s="1"/>
      <c r="AD834" s="1"/>
    </row>
    <row r="835" spans="1:30" ht="15.75" customHeight="1">
      <c r="A835" s="46"/>
      <c r="B835" s="46"/>
      <c r="C835" s="46"/>
      <c r="D835" s="46"/>
      <c r="E835" s="46"/>
      <c r="F835" s="46"/>
      <c r="G835" s="46"/>
      <c r="H835" s="46"/>
      <c r="I835" s="46"/>
      <c r="J835" s="46"/>
      <c r="K835" s="46"/>
      <c r="L835" s="46"/>
      <c r="M835" s="46"/>
      <c r="N835" s="46"/>
      <c r="O835" s="2"/>
      <c r="P835" s="2"/>
      <c r="Q835" s="2"/>
      <c r="R835" s="2"/>
      <c r="S835" s="2"/>
      <c r="T835" s="2"/>
      <c r="U835" s="2"/>
      <c r="V835" s="2"/>
      <c r="W835" s="2"/>
      <c r="X835" s="2"/>
      <c r="Y835" s="2"/>
      <c r="Z835" s="1"/>
      <c r="AA835" s="1"/>
      <c r="AB835" s="1"/>
      <c r="AC835" s="1"/>
      <c r="AD835" s="1"/>
    </row>
    <row r="836" spans="1:30" ht="15.75" customHeight="1">
      <c r="A836" s="46"/>
      <c r="B836" s="46"/>
      <c r="C836" s="46"/>
      <c r="D836" s="46"/>
      <c r="E836" s="46"/>
      <c r="F836" s="46"/>
      <c r="G836" s="46"/>
      <c r="H836" s="46"/>
      <c r="I836" s="46"/>
      <c r="J836" s="46"/>
      <c r="K836" s="46"/>
      <c r="L836" s="46"/>
      <c r="M836" s="46"/>
      <c r="N836" s="46"/>
      <c r="O836" s="2"/>
      <c r="P836" s="2"/>
      <c r="Q836" s="2"/>
      <c r="R836" s="2"/>
      <c r="S836" s="2"/>
      <c r="T836" s="2"/>
      <c r="U836" s="2"/>
      <c r="V836" s="2"/>
      <c r="W836" s="2"/>
      <c r="X836" s="2"/>
      <c r="Y836" s="2"/>
      <c r="Z836" s="1"/>
      <c r="AA836" s="1"/>
      <c r="AB836" s="1"/>
      <c r="AC836" s="1"/>
      <c r="AD836" s="1"/>
    </row>
    <row r="837" spans="1:30" ht="15.75" customHeight="1">
      <c r="A837" s="46"/>
      <c r="B837" s="46"/>
      <c r="C837" s="46"/>
      <c r="D837" s="46"/>
      <c r="E837" s="46"/>
      <c r="F837" s="46"/>
      <c r="G837" s="46"/>
      <c r="H837" s="46"/>
      <c r="I837" s="46"/>
      <c r="J837" s="46"/>
      <c r="K837" s="46"/>
      <c r="L837" s="46"/>
      <c r="M837" s="46"/>
      <c r="N837" s="46"/>
      <c r="O837" s="2"/>
      <c r="P837" s="2"/>
      <c r="Q837" s="2"/>
      <c r="R837" s="2"/>
      <c r="S837" s="2"/>
      <c r="T837" s="2"/>
      <c r="U837" s="2"/>
      <c r="V837" s="2"/>
      <c r="W837" s="2"/>
      <c r="X837" s="2"/>
      <c r="Y837" s="2"/>
      <c r="Z837" s="1"/>
      <c r="AA837" s="1"/>
      <c r="AB837" s="1"/>
      <c r="AC837" s="1"/>
      <c r="AD837" s="1"/>
    </row>
    <row r="838" spans="1:30" ht="15.75" customHeight="1">
      <c r="A838" s="46"/>
      <c r="B838" s="46"/>
      <c r="C838" s="46"/>
      <c r="D838" s="46"/>
      <c r="E838" s="46"/>
      <c r="F838" s="46"/>
      <c r="G838" s="46"/>
      <c r="H838" s="46"/>
      <c r="I838" s="46"/>
      <c r="J838" s="46"/>
      <c r="K838" s="46"/>
      <c r="L838" s="46"/>
      <c r="M838" s="46"/>
      <c r="N838" s="46"/>
      <c r="O838" s="2"/>
      <c r="P838" s="2"/>
      <c r="Q838" s="2"/>
      <c r="R838" s="2"/>
      <c r="S838" s="2"/>
      <c r="T838" s="2"/>
      <c r="U838" s="2"/>
      <c r="V838" s="2"/>
      <c r="W838" s="2"/>
      <c r="X838" s="2"/>
      <c r="Y838" s="2"/>
      <c r="Z838" s="1"/>
      <c r="AA838" s="1"/>
      <c r="AB838" s="1"/>
      <c r="AC838" s="1"/>
      <c r="AD838" s="1"/>
    </row>
    <row r="839" spans="1:30" ht="15.75" customHeight="1">
      <c r="A839" s="46"/>
      <c r="B839" s="46"/>
      <c r="C839" s="46"/>
      <c r="D839" s="46"/>
      <c r="E839" s="46"/>
      <c r="F839" s="46"/>
      <c r="G839" s="46"/>
      <c r="H839" s="46"/>
      <c r="I839" s="46"/>
      <c r="J839" s="46"/>
      <c r="K839" s="46"/>
      <c r="L839" s="46"/>
      <c r="M839" s="46"/>
      <c r="N839" s="46"/>
      <c r="O839" s="2"/>
      <c r="P839" s="2"/>
      <c r="Q839" s="2"/>
      <c r="R839" s="2"/>
      <c r="S839" s="2"/>
      <c r="T839" s="2"/>
      <c r="U839" s="2"/>
      <c r="V839" s="2"/>
      <c r="W839" s="2"/>
      <c r="X839" s="2"/>
      <c r="Y839" s="2"/>
      <c r="Z839" s="1"/>
      <c r="AA839" s="1"/>
      <c r="AB839" s="1"/>
      <c r="AC839" s="1"/>
      <c r="AD839" s="1"/>
    </row>
    <row r="840" spans="1:30" ht="15.75" customHeight="1">
      <c r="A840" s="46"/>
      <c r="B840" s="46"/>
      <c r="C840" s="46"/>
      <c r="D840" s="46"/>
      <c r="E840" s="46"/>
      <c r="F840" s="46"/>
      <c r="G840" s="46"/>
      <c r="H840" s="46"/>
      <c r="I840" s="46"/>
      <c r="J840" s="46"/>
      <c r="K840" s="46"/>
      <c r="L840" s="46"/>
      <c r="M840" s="46"/>
      <c r="N840" s="46"/>
      <c r="O840" s="2"/>
      <c r="P840" s="2"/>
      <c r="Q840" s="2"/>
      <c r="R840" s="2"/>
      <c r="S840" s="2"/>
      <c r="T840" s="2"/>
      <c r="U840" s="2"/>
      <c r="V840" s="2"/>
      <c r="W840" s="2"/>
      <c r="X840" s="2"/>
      <c r="Y840" s="2"/>
      <c r="Z840" s="1"/>
      <c r="AA840" s="1"/>
      <c r="AB840" s="1"/>
      <c r="AC840" s="1"/>
      <c r="AD840" s="1"/>
    </row>
    <row r="841" spans="1:30" ht="15.75" customHeight="1">
      <c r="A841" s="46"/>
      <c r="B841" s="46"/>
      <c r="C841" s="46"/>
      <c r="D841" s="46"/>
      <c r="E841" s="46"/>
      <c r="F841" s="46"/>
      <c r="G841" s="46"/>
      <c r="H841" s="46"/>
      <c r="I841" s="46"/>
      <c r="J841" s="46"/>
      <c r="K841" s="46"/>
      <c r="L841" s="46"/>
      <c r="M841" s="46"/>
      <c r="N841" s="46"/>
      <c r="O841" s="2"/>
      <c r="P841" s="2"/>
      <c r="Q841" s="2"/>
      <c r="R841" s="2"/>
      <c r="S841" s="2"/>
      <c r="T841" s="2"/>
      <c r="U841" s="2"/>
      <c r="V841" s="2"/>
      <c r="W841" s="2"/>
      <c r="X841" s="2"/>
      <c r="Y841" s="2"/>
      <c r="Z841" s="1"/>
      <c r="AA841" s="1"/>
      <c r="AB841" s="1"/>
      <c r="AC841" s="1"/>
      <c r="AD841" s="1"/>
    </row>
    <row r="842" spans="1:30" ht="15.75" customHeight="1">
      <c r="A842" s="46"/>
      <c r="B842" s="46"/>
      <c r="C842" s="46"/>
      <c r="D842" s="46"/>
      <c r="E842" s="46"/>
      <c r="F842" s="46"/>
      <c r="G842" s="46"/>
      <c r="H842" s="46"/>
      <c r="I842" s="46"/>
      <c r="J842" s="46"/>
      <c r="K842" s="46"/>
      <c r="L842" s="46"/>
      <c r="M842" s="46"/>
      <c r="N842" s="46"/>
      <c r="O842" s="2"/>
      <c r="P842" s="2"/>
      <c r="Q842" s="2"/>
      <c r="R842" s="2"/>
      <c r="S842" s="2"/>
      <c r="T842" s="2"/>
      <c r="U842" s="2"/>
      <c r="V842" s="2"/>
      <c r="W842" s="2"/>
      <c r="X842" s="2"/>
      <c r="Y842" s="2"/>
      <c r="Z842" s="1"/>
      <c r="AA842" s="1"/>
      <c r="AB842" s="1"/>
      <c r="AC842" s="1"/>
      <c r="AD842" s="1"/>
    </row>
    <row r="843" spans="1:30" ht="15.75" customHeight="1">
      <c r="A843" s="46"/>
      <c r="B843" s="46"/>
      <c r="C843" s="46"/>
      <c r="D843" s="46"/>
      <c r="E843" s="46"/>
      <c r="F843" s="46"/>
      <c r="G843" s="46"/>
      <c r="H843" s="46"/>
      <c r="I843" s="46"/>
      <c r="J843" s="46"/>
      <c r="K843" s="46"/>
      <c r="L843" s="46"/>
      <c r="M843" s="46"/>
      <c r="N843" s="46"/>
      <c r="O843" s="2"/>
      <c r="P843" s="2"/>
      <c r="Q843" s="2"/>
      <c r="R843" s="2"/>
      <c r="S843" s="2"/>
      <c r="T843" s="2"/>
      <c r="U843" s="2"/>
      <c r="V843" s="2"/>
      <c r="W843" s="2"/>
      <c r="X843" s="2"/>
      <c r="Y843" s="2"/>
      <c r="Z843" s="1"/>
      <c r="AA843" s="1"/>
      <c r="AB843" s="1"/>
      <c r="AC843" s="1"/>
      <c r="AD843" s="1"/>
    </row>
    <row r="844" spans="1:30" ht="15.75" customHeight="1">
      <c r="A844" s="46"/>
      <c r="B844" s="46"/>
      <c r="C844" s="46"/>
      <c r="D844" s="46"/>
      <c r="E844" s="46"/>
      <c r="F844" s="46"/>
      <c r="G844" s="46"/>
      <c r="H844" s="46"/>
      <c r="I844" s="46"/>
      <c r="J844" s="46"/>
      <c r="K844" s="46"/>
      <c r="L844" s="46"/>
      <c r="M844" s="46"/>
      <c r="N844" s="46"/>
      <c r="O844" s="2"/>
      <c r="P844" s="2"/>
      <c r="Q844" s="2"/>
      <c r="R844" s="2"/>
      <c r="S844" s="2"/>
      <c r="T844" s="2"/>
      <c r="U844" s="2"/>
      <c r="V844" s="2"/>
      <c r="W844" s="2"/>
      <c r="X844" s="2"/>
      <c r="Y844" s="2"/>
      <c r="Z844" s="1"/>
      <c r="AA844" s="1"/>
      <c r="AB844" s="1"/>
      <c r="AC844" s="1"/>
      <c r="AD844" s="1"/>
    </row>
    <row r="845" spans="1:30" ht="15.75" customHeight="1">
      <c r="A845" s="46"/>
      <c r="B845" s="46"/>
      <c r="C845" s="46"/>
      <c r="D845" s="46"/>
      <c r="E845" s="46"/>
      <c r="F845" s="46"/>
      <c r="G845" s="46"/>
      <c r="H845" s="46"/>
      <c r="I845" s="46"/>
      <c r="J845" s="46"/>
      <c r="K845" s="46"/>
      <c r="L845" s="46"/>
      <c r="M845" s="46"/>
      <c r="N845" s="46"/>
      <c r="O845" s="2"/>
      <c r="P845" s="2"/>
      <c r="Q845" s="2"/>
      <c r="R845" s="2"/>
      <c r="S845" s="2"/>
      <c r="T845" s="2"/>
      <c r="U845" s="2"/>
      <c r="V845" s="2"/>
      <c r="W845" s="2"/>
      <c r="X845" s="2"/>
      <c r="Y845" s="2"/>
      <c r="Z845" s="1"/>
      <c r="AA845" s="1"/>
      <c r="AB845" s="1"/>
      <c r="AC845" s="1"/>
      <c r="AD845" s="1"/>
    </row>
    <row r="846" spans="1:30" ht="15.75" customHeight="1">
      <c r="A846" s="46"/>
      <c r="B846" s="46"/>
      <c r="C846" s="46"/>
      <c r="D846" s="46"/>
      <c r="E846" s="46"/>
      <c r="F846" s="46"/>
      <c r="G846" s="46"/>
      <c r="H846" s="46"/>
      <c r="I846" s="46"/>
      <c r="J846" s="46"/>
      <c r="K846" s="46"/>
      <c r="L846" s="46"/>
      <c r="M846" s="46"/>
      <c r="N846" s="46"/>
      <c r="O846" s="2"/>
      <c r="P846" s="2"/>
      <c r="Q846" s="2"/>
      <c r="R846" s="2"/>
      <c r="S846" s="2"/>
      <c r="T846" s="2"/>
      <c r="U846" s="2"/>
      <c r="V846" s="2"/>
      <c r="W846" s="2"/>
      <c r="X846" s="2"/>
      <c r="Y846" s="2"/>
      <c r="Z846" s="1"/>
      <c r="AA846" s="1"/>
      <c r="AB846" s="1"/>
      <c r="AC846" s="1"/>
      <c r="AD846" s="1"/>
    </row>
    <row r="847" spans="1:30" ht="15.75" customHeight="1">
      <c r="A847" s="46"/>
      <c r="B847" s="46"/>
      <c r="C847" s="46"/>
      <c r="D847" s="46"/>
      <c r="E847" s="46"/>
      <c r="F847" s="46"/>
      <c r="G847" s="46"/>
      <c r="H847" s="46"/>
      <c r="I847" s="46"/>
      <c r="J847" s="46"/>
      <c r="K847" s="46"/>
      <c r="L847" s="46"/>
      <c r="M847" s="46"/>
      <c r="N847" s="46"/>
      <c r="O847" s="2"/>
      <c r="P847" s="2"/>
      <c r="Q847" s="2"/>
      <c r="R847" s="2"/>
      <c r="S847" s="2"/>
      <c r="T847" s="2"/>
      <c r="U847" s="2"/>
      <c r="V847" s="2"/>
      <c r="W847" s="2"/>
      <c r="X847" s="2"/>
      <c r="Y847" s="2"/>
      <c r="Z847" s="1"/>
      <c r="AA847" s="1"/>
      <c r="AB847" s="1"/>
      <c r="AC847" s="1"/>
      <c r="AD847" s="1"/>
    </row>
    <row r="848" spans="1:30" ht="15.75" customHeight="1">
      <c r="A848" s="46"/>
      <c r="B848" s="46"/>
      <c r="C848" s="46"/>
      <c r="D848" s="46"/>
      <c r="E848" s="46"/>
      <c r="F848" s="46"/>
      <c r="G848" s="46"/>
      <c r="H848" s="46"/>
      <c r="I848" s="46"/>
      <c r="J848" s="46"/>
      <c r="K848" s="46"/>
      <c r="L848" s="46"/>
      <c r="M848" s="46"/>
      <c r="N848" s="46"/>
      <c r="O848" s="2"/>
      <c r="P848" s="2"/>
      <c r="Q848" s="2"/>
      <c r="R848" s="2"/>
      <c r="S848" s="2"/>
      <c r="T848" s="2"/>
      <c r="U848" s="2"/>
      <c r="V848" s="2"/>
      <c r="W848" s="2"/>
      <c r="X848" s="2"/>
      <c r="Y848" s="2"/>
      <c r="Z848" s="1"/>
      <c r="AA848" s="1"/>
      <c r="AB848" s="1"/>
      <c r="AC848" s="1"/>
      <c r="AD848" s="1"/>
    </row>
    <row r="849" spans="1:30" ht="15.75" customHeight="1">
      <c r="A849" s="46"/>
      <c r="B849" s="46"/>
      <c r="C849" s="46"/>
      <c r="D849" s="46"/>
      <c r="E849" s="46"/>
      <c r="F849" s="46"/>
      <c r="G849" s="46"/>
      <c r="H849" s="46"/>
      <c r="I849" s="46"/>
      <c r="J849" s="46"/>
      <c r="K849" s="46"/>
      <c r="L849" s="46"/>
      <c r="M849" s="46"/>
      <c r="N849" s="46"/>
      <c r="O849" s="2"/>
      <c r="P849" s="2"/>
      <c r="Q849" s="2"/>
      <c r="R849" s="2"/>
      <c r="S849" s="2"/>
      <c r="T849" s="2"/>
      <c r="U849" s="2"/>
      <c r="V849" s="2"/>
      <c r="W849" s="2"/>
      <c r="X849" s="2"/>
      <c r="Y849" s="2"/>
      <c r="Z849" s="1"/>
      <c r="AA849" s="1"/>
      <c r="AB849" s="1"/>
      <c r="AC849" s="1"/>
      <c r="AD849" s="1"/>
    </row>
    <row r="850" spans="1:30" ht="15.75" customHeight="1">
      <c r="A850" s="46"/>
      <c r="B850" s="46"/>
      <c r="C850" s="46"/>
      <c r="D850" s="46"/>
      <c r="E850" s="46"/>
      <c r="F850" s="46"/>
      <c r="G850" s="46"/>
      <c r="H850" s="46"/>
      <c r="I850" s="46"/>
      <c r="J850" s="46"/>
      <c r="K850" s="46"/>
      <c r="L850" s="46"/>
      <c r="M850" s="46"/>
      <c r="N850" s="46"/>
      <c r="O850" s="2"/>
      <c r="P850" s="2"/>
      <c r="Q850" s="2"/>
      <c r="R850" s="2"/>
      <c r="S850" s="2"/>
      <c r="T850" s="2"/>
      <c r="U850" s="2"/>
      <c r="V850" s="2"/>
      <c r="W850" s="2"/>
      <c r="X850" s="2"/>
      <c r="Y850" s="2"/>
      <c r="Z850" s="1"/>
      <c r="AA850" s="1"/>
      <c r="AB850" s="1"/>
      <c r="AC850" s="1"/>
      <c r="AD850" s="1"/>
    </row>
    <row r="851" spans="1:30" ht="15.75" customHeight="1">
      <c r="A851" s="46"/>
      <c r="B851" s="46"/>
      <c r="C851" s="46"/>
      <c r="D851" s="46"/>
      <c r="E851" s="46"/>
      <c r="F851" s="46"/>
      <c r="G851" s="46"/>
      <c r="H851" s="46"/>
      <c r="I851" s="46"/>
      <c r="J851" s="46"/>
      <c r="K851" s="46"/>
      <c r="L851" s="46"/>
      <c r="M851" s="46"/>
      <c r="N851" s="46"/>
      <c r="O851" s="2"/>
      <c r="P851" s="2"/>
      <c r="Q851" s="2"/>
      <c r="R851" s="2"/>
      <c r="S851" s="2"/>
      <c r="T851" s="2"/>
      <c r="U851" s="2"/>
      <c r="V851" s="2"/>
      <c r="W851" s="2"/>
      <c r="X851" s="2"/>
      <c r="Y851" s="2"/>
      <c r="Z851" s="1"/>
      <c r="AA851" s="1"/>
      <c r="AB851" s="1"/>
      <c r="AC851" s="1"/>
      <c r="AD851" s="1"/>
    </row>
    <row r="852" spans="1:30" ht="15.75" customHeight="1">
      <c r="A852" s="46"/>
      <c r="B852" s="46"/>
      <c r="C852" s="46"/>
      <c r="D852" s="46"/>
      <c r="E852" s="46"/>
      <c r="F852" s="46"/>
      <c r="G852" s="46"/>
      <c r="H852" s="46"/>
      <c r="I852" s="46"/>
      <c r="J852" s="46"/>
      <c r="K852" s="46"/>
      <c r="L852" s="46"/>
      <c r="M852" s="46"/>
      <c r="N852" s="46"/>
      <c r="O852" s="2"/>
      <c r="P852" s="2"/>
      <c r="Q852" s="2"/>
      <c r="R852" s="2"/>
      <c r="S852" s="2"/>
      <c r="T852" s="2"/>
      <c r="U852" s="2"/>
      <c r="V852" s="2"/>
      <c r="W852" s="2"/>
      <c r="X852" s="2"/>
      <c r="Y852" s="2"/>
      <c r="Z852" s="1"/>
      <c r="AA852" s="1"/>
      <c r="AB852" s="1"/>
      <c r="AC852" s="1"/>
      <c r="AD852" s="1"/>
    </row>
    <row r="853" spans="1:30" ht="15.75" customHeight="1">
      <c r="A853" s="46"/>
      <c r="B853" s="46"/>
      <c r="C853" s="46"/>
      <c r="D853" s="46"/>
      <c r="E853" s="46"/>
      <c r="F853" s="46"/>
      <c r="G853" s="46"/>
      <c r="H853" s="46"/>
      <c r="I853" s="46"/>
      <c r="J853" s="46"/>
      <c r="K853" s="46"/>
      <c r="L853" s="46"/>
      <c r="M853" s="46"/>
      <c r="N853" s="46"/>
      <c r="O853" s="2"/>
      <c r="P853" s="2"/>
      <c r="Q853" s="2"/>
      <c r="R853" s="2"/>
      <c r="S853" s="2"/>
      <c r="T853" s="2"/>
      <c r="U853" s="2"/>
      <c r="V853" s="2"/>
      <c r="W853" s="2"/>
      <c r="X853" s="2"/>
      <c r="Y853" s="2"/>
      <c r="Z853" s="1"/>
      <c r="AA853" s="1"/>
      <c r="AB853" s="1"/>
      <c r="AC853" s="1"/>
      <c r="AD853" s="1"/>
    </row>
    <row r="854" spans="1:30" ht="15.75" customHeight="1">
      <c r="A854" s="46"/>
      <c r="B854" s="46"/>
      <c r="C854" s="46"/>
      <c r="D854" s="46"/>
      <c r="E854" s="46"/>
      <c r="F854" s="46"/>
      <c r="G854" s="46"/>
      <c r="H854" s="46"/>
      <c r="I854" s="46"/>
      <c r="J854" s="46"/>
      <c r="K854" s="46"/>
      <c r="L854" s="46"/>
      <c r="M854" s="46"/>
      <c r="N854" s="46"/>
      <c r="O854" s="2"/>
      <c r="P854" s="2"/>
      <c r="Q854" s="2"/>
      <c r="R854" s="2"/>
      <c r="S854" s="2"/>
      <c r="T854" s="2"/>
      <c r="U854" s="2"/>
      <c r="V854" s="2"/>
      <c r="W854" s="2"/>
      <c r="X854" s="2"/>
      <c r="Y854" s="2"/>
      <c r="Z854" s="1"/>
      <c r="AA854" s="1"/>
      <c r="AB854" s="1"/>
      <c r="AC854" s="1"/>
      <c r="AD854" s="1"/>
    </row>
    <row r="855" spans="1:30" ht="15.75" customHeight="1">
      <c r="A855" s="46"/>
      <c r="B855" s="46"/>
      <c r="C855" s="46"/>
      <c r="D855" s="46"/>
      <c r="E855" s="46"/>
      <c r="F855" s="46"/>
      <c r="G855" s="46"/>
      <c r="H855" s="46"/>
      <c r="I855" s="46"/>
      <c r="J855" s="46"/>
      <c r="K855" s="46"/>
      <c r="L855" s="46"/>
      <c r="M855" s="46"/>
      <c r="N855" s="46"/>
      <c r="O855" s="2"/>
      <c r="P855" s="2"/>
      <c r="Q855" s="2"/>
      <c r="R855" s="2"/>
      <c r="S855" s="2"/>
      <c r="T855" s="2"/>
      <c r="U855" s="2"/>
      <c r="V855" s="2"/>
      <c r="W855" s="2"/>
      <c r="X855" s="2"/>
      <c r="Y855" s="2"/>
      <c r="Z855" s="1"/>
      <c r="AA855" s="1"/>
      <c r="AB855" s="1"/>
      <c r="AC855" s="1"/>
      <c r="AD855" s="1"/>
    </row>
    <row r="856" spans="1:30" ht="15.75" customHeight="1">
      <c r="A856" s="46"/>
      <c r="B856" s="46"/>
      <c r="C856" s="46"/>
      <c r="D856" s="46"/>
      <c r="E856" s="46"/>
      <c r="F856" s="46"/>
      <c r="G856" s="46"/>
      <c r="H856" s="46"/>
      <c r="I856" s="46"/>
      <c r="J856" s="46"/>
      <c r="K856" s="46"/>
      <c r="L856" s="46"/>
      <c r="M856" s="46"/>
      <c r="N856" s="46"/>
      <c r="O856" s="2"/>
      <c r="P856" s="2"/>
      <c r="Q856" s="2"/>
      <c r="R856" s="2"/>
      <c r="S856" s="2"/>
      <c r="T856" s="2"/>
      <c r="U856" s="2"/>
      <c r="V856" s="2"/>
      <c r="W856" s="2"/>
      <c r="X856" s="2"/>
      <c r="Y856" s="2"/>
      <c r="Z856" s="1"/>
      <c r="AA856" s="1"/>
      <c r="AB856" s="1"/>
      <c r="AC856" s="1"/>
      <c r="AD856" s="1"/>
    </row>
    <row r="857" spans="1:30" ht="15.75" customHeight="1">
      <c r="A857" s="46"/>
      <c r="B857" s="46"/>
      <c r="C857" s="46"/>
      <c r="D857" s="46"/>
      <c r="E857" s="46"/>
      <c r="F857" s="46"/>
      <c r="G857" s="46"/>
      <c r="H857" s="46"/>
      <c r="I857" s="46"/>
      <c r="J857" s="46"/>
      <c r="K857" s="46"/>
      <c r="L857" s="46"/>
      <c r="M857" s="46"/>
      <c r="N857" s="46"/>
      <c r="O857" s="2"/>
      <c r="P857" s="2"/>
      <c r="Q857" s="2"/>
      <c r="R857" s="2"/>
      <c r="S857" s="2"/>
      <c r="T857" s="2"/>
      <c r="U857" s="2"/>
      <c r="V857" s="2"/>
      <c r="W857" s="2"/>
      <c r="X857" s="2"/>
      <c r="Y857" s="2"/>
      <c r="Z857" s="1"/>
      <c r="AA857" s="1"/>
      <c r="AB857" s="1"/>
      <c r="AC857" s="1"/>
      <c r="AD857" s="1"/>
    </row>
    <row r="858" spans="1:30" ht="15.75" customHeight="1">
      <c r="A858" s="46"/>
      <c r="B858" s="46"/>
      <c r="C858" s="46"/>
      <c r="D858" s="46"/>
      <c r="E858" s="46"/>
      <c r="F858" s="46"/>
      <c r="G858" s="46"/>
      <c r="H858" s="46"/>
      <c r="I858" s="46"/>
      <c r="J858" s="46"/>
      <c r="K858" s="46"/>
      <c r="L858" s="46"/>
      <c r="M858" s="46"/>
      <c r="N858" s="46"/>
      <c r="O858" s="2"/>
      <c r="P858" s="2"/>
      <c r="Q858" s="2"/>
      <c r="R858" s="2"/>
      <c r="S858" s="2"/>
      <c r="T858" s="2"/>
      <c r="U858" s="2"/>
      <c r="V858" s="2"/>
      <c r="W858" s="2"/>
      <c r="X858" s="2"/>
      <c r="Y858" s="2"/>
      <c r="Z858" s="1"/>
      <c r="AA858" s="1"/>
      <c r="AB858" s="1"/>
      <c r="AC858" s="1"/>
      <c r="AD858" s="1"/>
    </row>
    <row r="859" spans="1:30" ht="15.75" customHeight="1">
      <c r="A859" s="46"/>
      <c r="B859" s="46"/>
      <c r="C859" s="46"/>
      <c r="D859" s="46"/>
      <c r="E859" s="46"/>
      <c r="F859" s="46"/>
      <c r="G859" s="46"/>
      <c r="H859" s="46"/>
      <c r="I859" s="46"/>
      <c r="J859" s="46"/>
      <c r="K859" s="46"/>
      <c r="L859" s="46"/>
      <c r="M859" s="46"/>
      <c r="N859" s="46"/>
      <c r="O859" s="2"/>
      <c r="P859" s="2"/>
      <c r="Q859" s="2"/>
      <c r="R859" s="2"/>
      <c r="S859" s="2"/>
      <c r="T859" s="2"/>
      <c r="U859" s="2"/>
      <c r="V859" s="2"/>
      <c r="W859" s="2"/>
      <c r="X859" s="2"/>
      <c r="Y859" s="2"/>
      <c r="Z859" s="1"/>
      <c r="AA859" s="1"/>
      <c r="AB859" s="1"/>
      <c r="AC859" s="1"/>
      <c r="AD859" s="1"/>
    </row>
    <row r="860" spans="1:30" ht="15.75" customHeight="1">
      <c r="A860" s="46"/>
      <c r="B860" s="46"/>
      <c r="C860" s="46"/>
      <c r="D860" s="46"/>
      <c r="E860" s="46"/>
      <c r="F860" s="46"/>
      <c r="G860" s="46"/>
      <c r="H860" s="46"/>
      <c r="I860" s="46"/>
      <c r="J860" s="46"/>
      <c r="K860" s="46"/>
      <c r="L860" s="46"/>
      <c r="M860" s="46"/>
      <c r="N860" s="46"/>
      <c r="O860" s="2"/>
      <c r="P860" s="2"/>
      <c r="Q860" s="2"/>
      <c r="R860" s="2"/>
      <c r="S860" s="2"/>
      <c r="T860" s="2"/>
      <c r="U860" s="2"/>
      <c r="V860" s="2"/>
      <c r="W860" s="2"/>
      <c r="X860" s="2"/>
      <c r="Y860" s="2"/>
      <c r="Z860" s="1"/>
      <c r="AA860" s="1"/>
      <c r="AB860" s="1"/>
      <c r="AC860" s="1"/>
      <c r="AD860" s="1"/>
    </row>
    <row r="861" spans="1:30" ht="15.75" customHeight="1">
      <c r="A861" s="46"/>
      <c r="B861" s="46"/>
      <c r="C861" s="46"/>
      <c r="D861" s="46"/>
      <c r="E861" s="46"/>
      <c r="F861" s="46"/>
      <c r="G861" s="46"/>
      <c r="H861" s="46"/>
      <c r="I861" s="46"/>
      <c r="J861" s="46"/>
      <c r="K861" s="46"/>
      <c r="L861" s="46"/>
      <c r="M861" s="46"/>
      <c r="N861" s="46"/>
      <c r="O861" s="2"/>
      <c r="P861" s="2"/>
      <c r="Q861" s="2"/>
      <c r="R861" s="2"/>
      <c r="S861" s="2"/>
      <c r="T861" s="2"/>
      <c r="U861" s="2"/>
      <c r="V861" s="2"/>
      <c r="W861" s="2"/>
      <c r="X861" s="2"/>
      <c r="Y861" s="2"/>
      <c r="Z861" s="1"/>
      <c r="AA861" s="1"/>
      <c r="AB861" s="1"/>
      <c r="AC861" s="1"/>
      <c r="AD861" s="1"/>
    </row>
    <row r="862" spans="1:30" ht="15.75" customHeight="1">
      <c r="A862" s="46"/>
      <c r="B862" s="46"/>
      <c r="C862" s="46"/>
      <c r="D862" s="46"/>
      <c r="E862" s="46"/>
      <c r="F862" s="46"/>
      <c r="G862" s="46"/>
      <c r="H862" s="46"/>
      <c r="I862" s="46"/>
      <c r="J862" s="46"/>
      <c r="K862" s="46"/>
      <c r="L862" s="46"/>
      <c r="M862" s="46"/>
      <c r="N862" s="46"/>
      <c r="O862" s="2"/>
      <c r="P862" s="2"/>
      <c r="Q862" s="2"/>
      <c r="R862" s="2"/>
      <c r="S862" s="2"/>
      <c r="T862" s="2"/>
      <c r="U862" s="2"/>
      <c r="V862" s="2"/>
      <c r="W862" s="2"/>
      <c r="X862" s="2"/>
      <c r="Y862" s="2"/>
      <c r="Z862" s="1"/>
      <c r="AA862" s="1"/>
      <c r="AB862" s="1"/>
      <c r="AC862" s="1"/>
      <c r="AD862" s="1"/>
    </row>
    <row r="863" spans="1:30" ht="15.75" customHeight="1">
      <c r="A863" s="46"/>
      <c r="B863" s="46"/>
      <c r="C863" s="46"/>
      <c r="D863" s="46"/>
      <c r="E863" s="46"/>
      <c r="F863" s="46"/>
      <c r="G863" s="46"/>
      <c r="H863" s="46"/>
      <c r="I863" s="46"/>
      <c r="J863" s="46"/>
      <c r="K863" s="46"/>
      <c r="L863" s="46"/>
      <c r="M863" s="46"/>
      <c r="N863" s="46"/>
      <c r="O863" s="2"/>
      <c r="P863" s="2"/>
      <c r="Q863" s="2"/>
      <c r="R863" s="2"/>
      <c r="S863" s="2"/>
      <c r="T863" s="2"/>
      <c r="U863" s="2"/>
      <c r="V863" s="2"/>
      <c r="W863" s="2"/>
      <c r="X863" s="2"/>
      <c r="Y863" s="2"/>
      <c r="Z863" s="1"/>
      <c r="AA863" s="1"/>
      <c r="AB863" s="1"/>
      <c r="AC863" s="1"/>
      <c r="AD863" s="1"/>
    </row>
    <row r="864" spans="1:30" ht="15.75" customHeight="1">
      <c r="A864" s="46"/>
      <c r="B864" s="46"/>
      <c r="C864" s="46"/>
      <c r="D864" s="46"/>
      <c r="E864" s="46"/>
      <c r="F864" s="46"/>
      <c r="G864" s="46"/>
      <c r="H864" s="46"/>
      <c r="I864" s="46"/>
      <c r="J864" s="46"/>
      <c r="K864" s="46"/>
      <c r="L864" s="46"/>
      <c r="M864" s="46"/>
      <c r="N864" s="46"/>
      <c r="O864" s="2"/>
      <c r="P864" s="2"/>
      <c r="Q864" s="2"/>
      <c r="R864" s="2"/>
      <c r="S864" s="2"/>
      <c r="T864" s="2"/>
      <c r="U864" s="2"/>
      <c r="V864" s="2"/>
      <c r="W864" s="2"/>
      <c r="X864" s="2"/>
      <c r="Y864" s="2"/>
      <c r="Z864" s="1"/>
      <c r="AA864" s="1"/>
      <c r="AB864" s="1"/>
      <c r="AC864" s="1"/>
      <c r="AD864" s="1"/>
    </row>
    <row r="865" spans="1:30" ht="15.75" customHeight="1">
      <c r="A865" s="46"/>
      <c r="B865" s="46"/>
      <c r="C865" s="46"/>
      <c r="D865" s="46"/>
      <c r="E865" s="46"/>
      <c r="F865" s="46"/>
      <c r="G865" s="46"/>
      <c r="H865" s="46"/>
      <c r="I865" s="46"/>
      <c r="J865" s="46"/>
      <c r="K865" s="46"/>
      <c r="L865" s="46"/>
      <c r="M865" s="46"/>
      <c r="N865" s="46"/>
      <c r="O865" s="2"/>
      <c r="P865" s="2"/>
      <c r="Q865" s="2"/>
      <c r="R865" s="2"/>
      <c r="S865" s="2"/>
      <c r="T865" s="2"/>
      <c r="U865" s="2"/>
      <c r="V865" s="2"/>
      <c r="W865" s="2"/>
      <c r="X865" s="2"/>
      <c r="Y865" s="2"/>
      <c r="Z865" s="1"/>
      <c r="AA865" s="1"/>
      <c r="AB865" s="1"/>
      <c r="AC865" s="1"/>
      <c r="AD865" s="1"/>
    </row>
    <row r="866" spans="1:30" ht="15.75" customHeight="1">
      <c r="A866" s="46"/>
      <c r="B866" s="46"/>
      <c r="C866" s="46"/>
      <c r="D866" s="46"/>
      <c r="E866" s="46"/>
      <c r="F866" s="46"/>
      <c r="G866" s="46"/>
      <c r="H866" s="46"/>
      <c r="I866" s="46"/>
      <c r="J866" s="46"/>
      <c r="K866" s="46"/>
      <c r="L866" s="46"/>
      <c r="M866" s="46"/>
      <c r="N866" s="46"/>
      <c r="O866" s="2"/>
      <c r="P866" s="2"/>
      <c r="Q866" s="2"/>
      <c r="R866" s="2"/>
      <c r="S866" s="2"/>
      <c r="T866" s="2"/>
      <c r="U866" s="2"/>
      <c r="V866" s="2"/>
      <c r="W866" s="2"/>
      <c r="X866" s="2"/>
      <c r="Y866" s="2"/>
      <c r="Z866" s="1"/>
      <c r="AA866" s="1"/>
      <c r="AB866" s="1"/>
      <c r="AC866" s="1"/>
      <c r="AD866" s="1"/>
    </row>
    <row r="867" spans="1:30" ht="15.75" customHeight="1">
      <c r="A867" s="46"/>
      <c r="B867" s="46"/>
      <c r="C867" s="46"/>
      <c r="D867" s="46"/>
      <c r="E867" s="46"/>
      <c r="F867" s="46"/>
      <c r="G867" s="46"/>
      <c r="H867" s="46"/>
      <c r="I867" s="46"/>
      <c r="J867" s="46"/>
      <c r="K867" s="46"/>
      <c r="L867" s="46"/>
      <c r="M867" s="46"/>
      <c r="N867" s="46"/>
      <c r="O867" s="2"/>
      <c r="P867" s="2"/>
      <c r="Q867" s="2"/>
      <c r="R867" s="2"/>
      <c r="S867" s="2"/>
      <c r="T867" s="2"/>
      <c r="U867" s="2"/>
      <c r="V867" s="2"/>
      <c r="W867" s="2"/>
      <c r="X867" s="2"/>
      <c r="Y867" s="2"/>
      <c r="Z867" s="1"/>
      <c r="AA867" s="1"/>
      <c r="AB867" s="1"/>
      <c r="AC867" s="1"/>
      <c r="AD867" s="1"/>
    </row>
    <row r="868" spans="1:30" ht="15.75" customHeight="1">
      <c r="A868" s="46"/>
      <c r="B868" s="46"/>
      <c r="C868" s="46"/>
      <c r="D868" s="46"/>
      <c r="E868" s="46"/>
      <c r="F868" s="46"/>
      <c r="G868" s="46"/>
      <c r="H868" s="46"/>
      <c r="I868" s="46"/>
      <c r="J868" s="46"/>
      <c r="K868" s="46"/>
      <c r="L868" s="46"/>
      <c r="M868" s="46"/>
      <c r="N868" s="46"/>
      <c r="O868" s="2"/>
      <c r="P868" s="2"/>
      <c r="Q868" s="2"/>
      <c r="R868" s="2"/>
      <c r="S868" s="2"/>
      <c r="T868" s="2"/>
      <c r="U868" s="2"/>
      <c r="V868" s="2"/>
      <c r="W868" s="2"/>
      <c r="X868" s="2"/>
      <c r="Y868" s="2"/>
      <c r="Z868" s="1"/>
      <c r="AA868" s="1"/>
      <c r="AB868" s="1"/>
      <c r="AC868" s="1"/>
      <c r="AD868" s="1"/>
    </row>
    <row r="869" spans="1:30" ht="15.75" customHeight="1">
      <c r="A869" s="46"/>
      <c r="B869" s="46"/>
      <c r="C869" s="46"/>
      <c r="D869" s="46"/>
      <c r="E869" s="46"/>
      <c r="F869" s="46"/>
      <c r="G869" s="46"/>
      <c r="H869" s="46"/>
      <c r="I869" s="46"/>
      <c r="J869" s="46"/>
      <c r="K869" s="46"/>
      <c r="L869" s="46"/>
      <c r="M869" s="46"/>
      <c r="N869" s="46"/>
      <c r="O869" s="2"/>
      <c r="P869" s="2"/>
      <c r="Q869" s="2"/>
      <c r="R869" s="2"/>
      <c r="S869" s="2"/>
      <c r="T869" s="2"/>
      <c r="U869" s="2"/>
      <c r="V869" s="2"/>
      <c r="W869" s="2"/>
      <c r="X869" s="2"/>
      <c r="Y869" s="2"/>
      <c r="Z869" s="1"/>
      <c r="AA869" s="1"/>
      <c r="AB869" s="1"/>
      <c r="AC869" s="1"/>
      <c r="AD869" s="1"/>
    </row>
    <row r="870" spans="1:30" ht="15.75" customHeight="1">
      <c r="A870" s="46"/>
      <c r="B870" s="46"/>
      <c r="C870" s="46"/>
      <c r="D870" s="46"/>
      <c r="E870" s="46"/>
      <c r="F870" s="46"/>
      <c r="G870" s="46"/>
      <c r="H870" s="46"/>
      <c r="I870" s="46"/>
      <c r="J870" s="46"/>
      <c r="K870" s="46"/>
      <c r="L870" s="46"/>
      <c r="M870" s="46"/>
      <c r="N870" s="46"/>
      <c r="O870" s="2"/>
      <c r="P870" s="2"/>
      <c r="Q870" s="2"/>
      <c r="R870" s="2"/>
      <c r="S870" s="2"/>
      <c r="T870" s="2"/>
      <c r="U870" s="2"/>
      <c r="V870" s="2"/>
      <c r="W870" s="2"/>
      <c r="X870" s="2"/>
      <c r="Y870" s="2"/>
      <c r="Z870" s="1"/>
      <c r="AA870" s="1"/>
      <c r="AB870" s="1"/>
      <c r="AC870" s="1"/>
      <c r="AD870" s="1"/>
    </row>
    <row r="871" spans="1:30" ht="15.75" customHeight="1">
      <c r="A871" s="46"/>
      <c r="B871" s="46"/>
      <c r="C871" s="46"/>
      <c r="D871" s="46"/>
      <c r="E871" s="46"/>
      <c r="F871" s="46"/>
      <c r="G871" s="46"/>
      <c r="H871" s="46"/>
      <c r="I871" s="46"/>
      <c r="J871" s="46"/>
      <c r="K871" s="46"/>
      <c r="L871" s="46"/>
      <c r="M871" s="46"/>
      <c r="N871" s="46"/>
      <c r="O871" s="2"/>
      <c r="P871" s="2"/>
      <c r="Q871" s="2"/>
      <c r="R871" s="2"/>
      <c r="S871" s="2"/>
      <c r="T871" s="2"/>
      <c r="U871" s="2"/>
      <c r="V871" s="2"/>
      <c r="W871" s="2"/>
      <c r="X871" s="2"/>
      <c r="Y871" s="2"/>
      <c r="Z871" s="1"/>
      <c r="AA871" s="1"/>
      <c r="AB871" s="1"/>
      <c r="AC871" s="1"/>
      <c r="AD871" s="1"/>
    </row>
    <row r="872" spans="1:30" ht="15.75" customHeight="1">
      <c r="A872" s="46"/>
      <c r="B872" s="46"/>
      <c r="C872" s="46"/>
      <c r="D872" s="46"/>
      <c r="E872" s="46"/>
      <c r="F872" s="46"/>
      <c r="G872" s="46"/>
      <c r="H872" s="46"/>
      <c r="I872" s="46"/>
      <c r="J872" s="46"/>
      <c r="K872" s="46"/>
      <c r="L872" s="46"/>
      <c r="M872" s="46"/>
      <c r="N872" s="46"/>
      <c r="O872" s="2"/>
      <c r="P872" s="2"/>
      <c r="Q872" s="2"/>
      <c r="R872" s="2"/>
      <c r="S872" s="2"/>
      <c r="T872" s="2"/>
      <c r="U872" s="2"/>
      <c r="V872" s="2"/>
      <c r="W872" s="2"/>
      <c r="X872" s="2"/>
      <c r="Y872" s="2"/>
      <c r="Z872" s="1"/>
      <c r="AA872" s="1"/>
      <c r="AB872" s="1"/>
      <c r="AC872" s="1"/>
      <c r="AD872" s="1"/>
    </row>
    <row r="873" spans="1:30" ht="15.75" customHeight="1">
      <c r="A873" s="46"/>
      <c r="B873" s="46"/>
      <c r="C873" s="46"/>
      <c r="D873" s="46"/>
      <c r="E873" s="46"/>
      <c r="F873" s="46"/>
      <c r="G873" s="46"/>
      <c r="H873" s="46"/>
      <c r="I873" s="46"/>
      <c r="J873" s="46"/>
      <c r="K873" s="46"/>
      <c r="L873" s="46"/>
      <c r="M873" s="46"/>
      <c r="N873" s="46"/>
      <c r="O873" s="2"/>
      <c r="P873" s="2"/>
      <c r="Q873" s="2"/>
      <c r="R873" s="2"/>
      <c r="S873" s="2"/>
      <c r="T873" s="2"/>
      <c r="U873" s="2"/>
      <c r="V873" s="2"/>
      <c r="W873" s="2"/>
      <c r="X873" s="2"/>
      <c r="Y873" s="2"/>
      <c r="Z873" s="1"/>
      <c r="AA873" s="1"/>
      <c r="AB873" s="1"/>
      <c r="AC873" s="1"/>
      <c r="AD873" s="1"/>
    </row>
    <row r="874" spans="1:30" ht="15.75" customHeight="1">
      <c r="A874" s="46"/>
      <c r="B874" s="46"/>
      <c r="C874" s="46"/>
      <c r="D874" s="46"/>
      <c r="E874" s="46"/>
      <c r="F874" s="46"/>
      <c r="G874" s="46"/>
      <c r="H874" s="46"/>
      <c r="I874" s="46"/>
      <c r="J874" s="46"/>
      <c r="K874" s="46"/>
      <c r="L874" s="46"/>
      <c r="M874" s="46"/>
      <c r="N874" s="46"/>
      <c r="O874" s="2"/>
      <c r="P874" s="2"/>
      <c r="Q874" s="2"/>
      <c r="R874" s="2"/>
      <c r="S874" s="2"/>
      <c r="T874" s="2"/>
      <c r="U874" s="2"/>
      <c r="V874" s="2"/>
      <c r="W874" s="2"/>
      <c r="X874" s="2"/>
      <c r="Y874" s="2"/>
      <c r="Z874" s="1"/>
      <c r="AA874" s="1"/>
      <c r="AB874" s="1"/>
      <c r="AC874" s="1"/>
      <c r="AD874" s="1"/>
    </row>
    <row r="875" spans="1:30" ht="15.75" customHeight="1">
      <c r="A875" s="46"/>
      <c r="B875" s="46"/>
      <c r="C875" s="46"/>
      <c r="D875" s="46"/>
      <c r="E875" s="46"/>
      <c r="F875" s="46"/>
      <c r="G875" s="46"/>
      <c r="H875" s="46"/>
      <c r="I875" s="46"/>
      <c r="J875" s="46"/>
      <c r="K875" s="46"/>
      <c r="L875" s="46"/>
      <c r="M875" s="46"/>
      <c r="N875" s="46"/>
      <c r="O875" s="2"/>
      <c r="P875" s="2"/>
      <c r="Q875" s="2"/>
      <c r="R875" s="2"/>
      <c r="S875" s="2"/>
      <c r="T875" s="2"/>
      <c r="U875" s="2"/>
      <c r="V875" s="2"/>
      <c r="W875" s="2"/>
      <c r="X875" s="2"/>
      <c r="Y875" s="2"/>
      <c r="Z875" s="1"/>
      <c r="AA875" s="1"/>
      <c r="AB875" s="1"/>
      <c r="AC875" s="1"/>
      <c r="AD875" s="1"/>
    </row>
    <row r="876" spans="1:30" ht="15.75" customHeight="1">
      <c r="A876" s="46"/>
      <c r="B876" s="46"/>
      <c r="C876" s="46"/>
      <c r="D876" s="46"/>
      <c r="E876" s="46"/>
      <c r="F876" s="46"/>
      <c r="G876" s="46"/>
      <c r="H876" s="46"/>
      <c r="I876" s="46"/>
      <c r="J876" s="46"/>
      <c r="K876" s="46"/>
      <c r="L876" s="46"/>
      <c r="M876" s="46"/>
      <c r="N876" s="46"/>
      <c r="O876" s="2"/>
      <c r="P876" s="2"/>
      <c r="Q876" s="2"/>
      <c r="R876" s="2"/>
      <c r="S876" s="2"/>
      <c r="T876" s="2"/>
      <c r="U876" s="2"/>
      <c r="V876" s="2"/>
      <c r="W876" s="2"/>
      <c r="X876" s="2"/>
      <c r="Y876" s="2"/>
      <c r="Z876" s="1"/>
      <c r="AA876" s="1"/>
      <c r="AB876" s="1"/>
      <c r="AC876" s="1"/>
      <c r="AD876" s="1"/>
    </row>
    <row r="877" spans="1:30" ht="15.75" customHeight="1">
      <c r="A877" s="46"/>
      <c r="B877" s="46"/>
      <c r="C877" s="46"/>
      <c r="D877" s="46"/>
      <c r="E877" s="46"/>
      <c r="F877" s="46"/>
      <c r="G877" s="46"/>
      <c r="H877" s="46"/>
      <c r="I877" s="46"/>
      <c r="J877" s="46"/>
      <c r="K877" s="46"/>
      <c r="L877" s="46"/>
      <c r="M877" s="46"/>
      <c r="N877" s="46"/>
      <c r="O877" s="2"/>
      <c r="P877" s="2"/>
      <c r="Q877" s="2"/>
      <c r="R877" s="2"/>
      <c r="S877" s="2"/>
      <c r="T877" s="2"/>
      <c r="U877" s="2"/>
      <c r="V877" s="2"/>
      <c r="W877" s="2"/>
      <c r="X877" s="2"/>
      <c r="Y877" s="2"/>
      <c r="Z877" s="1"/>
      <c r="AA877" s="1"/>
      <c r="AB877" s="1"/>
      <c r="AC877" s="1"/>
      <c r="AD877" s="1"/>
    </row>
    <row r="878" spans="1:30" ht="15.75" customHeight="1">
      <c r="A878" s="46"/>
      <c r="B878" s="46"/>
      <c r="C878" s="46"/>
      <c r="D878" s="46"/>
      <c r="E878" s="46"/>
      <c r="F878" s="46"/>
      <c r="G878" s="46"/>
      <c r="H878" s="46"/>
      <c r="I878" s="46"/>
      <c r="J878" s="46"/>
      <c r="K878" s="46"/>
      <c r="L878" s="46"/>
      <c r="M878" s="46"/>
      <c r="N878" s="46"/>
      <c r="O878" s="2"/>
      <c r="P878" s="2"/>
      <c r="Q878" s="2"/>
      <c r="R878" s="2"/>
      <c r="S878" s="2"/>
      <c r="T878" s="2"/>
      <c r="U878" s="2"/>
      <c r="V878" s="2"/>
      <c r="W878" s="2"/>
      <c r="X878" s="2"/>
      <c r="Y878" s="2"/>
      <c r="Z878" s="1"/>
      <c r="AA878" s="1"/>
      <c r="AB878" s="1"/>
      <c r="AC878" s="1"/>
      <c r="AD878" s="1"/>
    </row>
    <row r="879" spans="1:30" ht="15.75" customHeight="1">
      <c r="A879" s="46"/>
      <c r="B879" s="46"/>
      <c r="C879" s="46"/>
      <c r="D879" s="46"/>
      <c r="E879" s="46"/>
      <c r="F879" s="46"/>
      <c r="G879" s="46"/>
      <c r="H879" s="46"/>
      <c r="I879" s="46"/>
      <c r="J879" s="46"/>
      <c r="K879" s="46"/>
      <c r="L879" s="46"/>
      <c r="M879" s="46"/>
      <c r="N879" s="46"/>
      <c r="O879" s="2"/>
      <c r="P879" s="2"/>
      <c r="Q879" s="2"/>
      <c r="R879" s="2"/>
      <c r="S879" s="2"/>
      <c r="T879" s="2"/>
      <c r="U879" s="2"/>
      <c r="V879" s="2"/>
      <c r="W879" s="2"/>
      <c r="X879" s="2"/>
      <c r="Y879" s="2"/>
      <c r="Z879" s="1"/>
      <c r="AA879" s="1"/>
      <c r="AB879" s="1"/>
      <c r="AC879" s="1"/>
      <c r="AD879" s="1"/>
    </row>
    <row r="880" spans="1:30" ht="15.75" customHeight="1">
      <c r="A880" s="46"/>
      <c r="B880" s="46"/>
      <c r="C880" s="46"/>
      <c r="D880" s="46"/>
      <c r="E880" s="46"/>
      <c r="F880" s="46"/>
      <c r="G880" s="46"/>
      <c r="H880" s="46"/>
      <c r="I880" s="46"/>
      <c r="J880" s="46"/>
      <c r="K880" s="46"/>
      <c r="L880" s="46"/>
      <c r="M880" s="46"/>
      <c r="N880" s="46"/>
      <c r="O880" s="2"/>
      <c r="P880" s="2"/>
      <c r="Q880" s="2"/>
      <c r="R880" s="2"/>
      <c r="S880" s="2"/>
      <c r="T880" s="2"/>
      <c r="U880" s="2"/>
      <c r="V880" s="2"/>
      <c r="W880" s="2"/>
      <c r="X880" s="2"/>
      <c r="Y880" s="2"/>
      <c r="Z880" s="1"/>
      <c r="AA880" s="1"/>
      <c r="AB880" s="1"/>
      <c r="AC880" s="1"/>
      <c r="AD880" s="1"/>
    </row>
    <row r="881" spans="1:30" ht="15.75" customHeight="1">
      <c r="A881" s="46"/>
      <c r="B881" s="46"/>
      <c r="C881" s="46"/>
      <c r="D881" s="46"/>
      <c r="E881" s="46"/>
      <c r="F881" s="46"/>
      <c r="G881" s="46"/>
      <c r="H881" s="46"/>
      <c r="I881" s="46"/>
      <c r="J881" s="46"/>
      <c r="K881" s="46"/>
      <c r="L881" s="46"/>
      <c r="M881" s="46"/>
      <c r="N881" s="46"/>
      <c r="O881" s="2"/>
      <c r="P881" s="2"/>
      <c r="Q881" s="2"/>
      <c r="R881" s="2"/>
      <c r="S881" s="2"/>
      <c r="T881" s="2"/>
      <c r="U881" s="2"/>
      <c r="V881" s="2"/>
      <c r="W881" s="2"/>
      <c r="X881" s="2"/>
      <c r="Y881" s="2"/>
      <c r="Z881" s="1"/>
      <c r="AA881" s="1"/>
      <c r="AB881" s="1"/>
      <c r="AC881" s="1"/>
      <c r="AD881" s="1"/>
    </row>
    <row r="882" spans="1:30" ht="15.75" customHeight="1">
      <c r="A882" s="46"/>
      <c r="B882" s="46"/>
      <c r="C882" s="46"/>
      <c r="D882" s="46"/>
      <c r="E882" s="46"/>
      <c r="F882" s="46"/>
      <c r="G882" s="46"/>
      <c r="H882" s="46"/>
      <c r="I882" s="46"/>
      <c r="J882" s="46"/>
      <c r="K882" s="46"/>
      <c r="L882" s="46"/>
      <c r="M882" s="46"/>
      <c r="N882" s="46"/>
      <c r="O882" s="2"/>
      <c r="P882" s="2"/>
      <c r="Q882" s="2"/>
      <c r="R882" s="2"/>
      <c r="S882" s="2"/>
      <c r="T882" s="2"/>
      <c r="U882" s="2"/>
      <c r="V882" s="2"/>
      <c r="W882" s="2"/>
      <c r="X882" s="2"/>
      <c r="Y882" s="2"/>
      <c r="Z882" s="1"/>
      <c r="AA882" s="1"/>
      <c r="AB882" s="1"/>
      <c r="AC882" s="1"/>
      <c r="AD882" s="1"/>
    </row>
    <row r="883" spans="1:30" ht="15.75" customHeight="1">
      <c r="A883" s="46"/>
      <c r="B883" s="46"/>
      <c r="C883" s="46"/>
      <c r="D883" s="46"/>
      <c r="E883" s="46"/>
      <c r="F883" s="46"/>
      <c r="G883" s="46"/>
      <c r="H883" s="46"/>
      <c r="I883" s="46"/>
      <c r="J883" s="46"/>
      <c r="K883" s="46"/>
      <c r="L883" s="46"/>
      <c r="M883" s="46"/>
      <c r="N883" s="46"/>
      <c r="O883" s="2"/>
      <c r="P883" s="2"/>
      <c r="Q883" s="2"/>
      <c r="R883" s="2"/>
      <c r="S883" s="2"/>
      <c r="T883" s="2"/>
      <c r="U883" s="2"/>
      <c r="V883" s="2"/>
      <c r="W883" s="2"/>
      <c r="X883" s="2"/>
      <c r="Y883" s="2"/>
      <c r="Z883" s="1"/>
      <c r="AA883" s="1"/>
      <c r="AB883" s="1"/>
      <c r="AC883" s="1"/>
      <c r="AD883" s="1"/>
    </row>
    <row r="884" spans="1:30" ht="15.75" customHeight="1">
      <c r="A884" s="46"/>
      <c r="B884" s="46"/>
      <c r="C884" s="46"/>
      <c r="D884" s="46"/>
      <c r="E884" s="46"/>
      <c r="F884" s="46"/>
      <c r="G884" s="46"/>
      <c r="H884" s="46"/>
      <c r="I884" s="46"/>
      <c r="J884" s="46"/>
      <c r="K884" s="46"/>
      <c r="L884" s="46"/>
      <c r="M884" s="46"/>
      <c r="N884" s="46"/>
      <c r="O884" s="2"/>
      <c r="P884" s="2"/>
      <c r="Q884" s="2"/>
      <c r="R884" s="2"/>
      <c r="S884" s="2"/>
      <c r="T884" s="2"/>
      <c r="U884" s="2"/>
      <c r="V884" s="2"/>
      <c r="W884" s="2"/>
      <c r="X884" s="2"/>
      <c r="Y884" s="2"/>
      <c r="Z884" s="1"/>
      <c r="AA884" s="1"/>
      <c r="AB884" s="1"/>
      <c r="AC884" s="1"/>
      <c r="AD884" s="1"/>
    </row>
    <row r="885" spans="1:30" ht="15.75" customHeight="1">
      <c r="A885" s="46"/>
      <c r="B885" s="46"/>
      <c r="C885" s="46"/>
      <c r="D885" s="46"/>
      <c r="E885" s="46"/>
      <c r="F885" s="46"/>
      <c r="G885" s="46"/>
      <c r="H885" s="46"/>
      <c r="I885" s="46"/>
      <c r="J885" s="46"/>
      <c r="K885" s="46"/>
      <c r="L885" s="46"/>
      <c r="M885" s="46"/>
      <c r="N885" s="46"/>
      <c r="O885" s="2"/>
      <c r="P885" s="2"/>
      <c r="Q885" s="2"/>
      <c r="R885" s="2"/>
      <c r="S885" s="2"/>
      <c r="T885" s="2"/>
      <c r="U885" s="2"/>
      <c r="V885" s="2"/>
      <c r="W885" s="2"/>
      <c r="X885" s="2"/>
      <c r="Y885" s="2"/>
      <c r="Z885" s="1"/>
      <c r="AA885" s="1"/>
      <c r="AB885" s="1"/>
      <c r="AC885" s="1"/>
      <c r="AD885" s="1"/>
    </row>
    <row r="886" spans="1:30" ht="15.75" customHeight="1">
      <c r="A886" s="46"/>
      <c r="B886" s="46"/>
      <c r="C886" s="46"/>
      <c r="D886" s="46"/>
      <c r="E886" s="46"/>
      <c r="F886" s="46"/>
      <c r="G886" s="46"/>
      <c r="H886" s="46"/>
      <c r="I886" s="46"/>
      <c r="J886" s="46"/>
      <c r="K886" s="46"/>
      <c r="L886" s="46"/>
      <c r="M886" s="46"/>
      <c r="N886" s="46"/>
      <c r="O886" s="2"/>
      <c r="P886" s="2"/>
      <c r="Q886" s="2"/>
      <c r="R886" s="2"/>
      <c r="S886" s="2"/>
      <c r="T886" s="2"/>
      <c r="U886" s="2"/>
      <c r="V886" s="2"/>
      <c r="W886" s="2"/>
      <c r="X886" s="2"/>
      <c r="Y886" s="2"/>
      <c r="Z886" s="1"/>
      <c r="AA886" s="1"/>
      <c r="AB886" s="1"/>
      <c r="AC886" s="1"/>
      <c r="AD886" s="1"/>
    </row>
    <row r="887" spans="1:30" ht="15.75" customHeight="1">
      <c r="A887" s="46"/>
      <c r="B887" s="46"/>
      <c r="C887" s="46"/>
      <c r="D887" s="46"/>
      <c r="E887" s="46"/>
      <c r="F887" s="46"/>
      <c r="G887" s="46"/>
      <c r="H887" s="46"/>
      <c r="I887" s="46"/>
      <c r="J887" s="46"/>
      <c r="K887" s="46"/>
      <c r="L887" s="46"/>
      <c r="M887" s="46"/>
      <c r="N887" s="46"/>
      <c r="O887" s="2"/>
      <c r="P887" s="2"/>
      <c r="Q887" s="2"/>
      <c r="R887" s="2"/>
      <c r="S887" s="2"/>
      <c r="T887" s="2"/>
      <c r="U887" s="2"/>
      <c r="V887" s="2"/>
      <c r="W887" s="2"/>
      <c r="X887" s="2"/>
      <c r="Y887" s="2"/>
      <c r="Z887" s="1"/>
      <c r="AA887" s="1"/>
      <c r="AB887" s="1"/>
      <c r="AC887" s="1"/>
      <c r="AD887" s="1"/>
    </row>
    <row r="888" spans="1:30" ht="15.75" customHeight="1">
      <c r="A888" s="46"/>
      <c r="B888" s="46"/>
      <c r="C888" s="46"/>
      <c r="D888" s="46"/>
      <c r="E888" s="46"/>
      <c r="F888" s="46"/>
      <c r="G888" s="46"/>
      <c r="H888" s="46"/>
      <c r="I888" s="46"/>
      <c r="J888" s="46"/>
      <c r="K888" s="46"/>
      <c r="L888" s="46"/>
      <c r="M888" s="46"/>
      <c r="N888" s="46"/>
      <c r="O888" s="2"/>
      <c r="P888" s="2"/>
      <c r="Q888" s="2"/>
      <c r="R888" s="2"/>
      <c r="S888" s="2"/>
      <c r="T888" s="2"/>
      <c r="U888" s="2"/>
      <c r="V888" s="2"/>
      <c r="W888" s="2"/>
      <c r="X888" s="2"/>
      <c r="Y888" s="2"/>
      <c r="Z888" s="1"/>
      <c r="AA888" s="1"/>
      <c r="AB888" s="1"/>
      <c r="AC888" s="1"/>
      <c r="AD888" s="1"/>
    </row>
    <row r="889" spans="1:30" ht="15.75" customHeight="1">
      <c r="A889" s="46"/>
      <c r="B889" s="46"/>
      <c r="C889" s="46"/>
      <c r="D889" s="46"/>
      <c r="E889" s="46"/>
      <c r="F889" s="46"/>
      <c r="G889" s="46"/>
      <c r="H889" s="46"/>
      <c r="I889" s="46"/>
      <c r="J889" s="46"/>
      <c r="K889" s="46"/>
      <c r="L889" s="46"/>
      <c r="M889" s="46"/>
      <c r="N889" s="46"/>
      <c r="O889" s="2"/>
      <c r="P889" s="2"/>
      <c r="Q889" s="2"/>
      <c r="R889" s="2"/>
      <c r="S889" s="2"/>
      <c r="T889" s="2"/>
      <c r="U889" s="2"/>
      <c r="V889" s="2"/>
      <c r="W889" s="2"/>
      <c r="X889" s="2"/>
      <c r="Y889" s="2"/>
      <c r="Z889" s="1"/>
      <c r="AA889" s="1"/>
      <c r="AB889" s="1"/>
      <c r="AC889" s="1"/>
      <c r="AD889" s="1"/>
    </row>
    <row r="890" spans="1:30" ht="15.75" customHeight="1">
      <c r="A890" s="46"/>
      <c r="B890" s="46"/>
      <c r="C890" s="46"/>
      <c r="D890" s="46"/>
      <c r="E890" s="46"/>
      <c r="F890" s="46"/>
      <c r="G890" s="46"/>
      <c r="H890" s="46"/>
      <c r="I890" s="46"/>
      <c r="J890" s="46"/>
      <c r="K890" s="46"/>
      <c r="L890" s="46"/>
      <c r="M890" s="46"/>
      <c r="N890" s="46"/>
      <c r="O890" s="2"/>
      <c r="P890" s="2"/>
      <c r="Q890" s="2"/>
      <c r="R890" s="2"/>
      <c r="S890" s="2"/>
      <c r="T890" s="2"/>
      <c r="U890" s="2"/>
      <c r="V890" s="2"/>
      <c r="W890" s="2"/>
      <c r="X890" s="2"/>
      <c r="Y890" s="2"/>
      <c r="Z890" s="1"/>
      <c r="AA890" s="1"/>
      <c r="AB890" s="1"/>
      <c r="AC890" s="1"/>
      <c r="AD890" s="1"/>
    </row>
    <row r="891" spans="1:30" ht="15.75" customHeight="1">
      <c r="A891" s="46"/>
      <c r="B891" s="46"/>
      <c r="C891" s="46"/>
      <c r="D891" s="46"/>
      <c r="E891" s="46"/>
      <c r="F891" s="46"/>
      <c r="G891" s="46"/>
      <c r="H891" s="46"/>
      <c r="I891" s="46"/>
      <c r="J891" s="46"/>
      <c r="K891" s="46"/>
      <c r="L891" s="46"/>
      <c r="M891" s="46"/>
      <c r="N891" s="46"/>
      <c r="O891" s="2"/>
      <c r="P891" s="2"/>
      <c r="Q891" s="2"/>
      <c r="R891" s="2"/>
      <c r="S891" s="2"/>
      <c r="T891" s="2"/>
      <c r="U891" s="2"/>
      <c r="V891" s="2"/>
      <c r="W891" s="2"/>
      <c r="X891" s="2"/>
      <c r="Y891" s="2"/>
      <c r="Z891" s="1"/>
      <c r="AA891" s="1"/>
      <c r="AB891" s="1"/>
      <c r="AC891" s="1"/>
      <c r="AD891" s="1"/>
    </row>
    <row r="892" spans="1:30" ht="15.75" customHeight="1">
      <c r="A892" s="46"/>
      <c r="B892" s="46"/>
      <c r="C892" s="46"/>
      <c r="D892" s="46"/>
      <c r="E892" s="46"/>
      <c r="F892" s="46"/>
      <c r="G892" s="46"/>
      <c r="H892" s="46"/>
      <c r="I892" s="46"/>
      <c r="J892" s="46"/>
      <c r="K892" s="46"/>
      <c r="L892" s="46"/>
      <c r="M892" s="46"/>
      <c r="N892" s="46"/>
      <c r="O892" s="2"/>
      <c r="P892" s="2"/>
      <c r="Q892" s="2"/>
      <c r="R892" s="2"/>
      <c r="S892" s="2"/>
      <c r="T892" s="2"/>
      <c r="U892" s="2"/>
      <c r="V892" s="2"/>
      <c r="W892" s="2"/>
      <c r="X892" s="2"/>
      <c r="Y892" s="2"/>
      <c r="Z892" s="1"/>
      <c r="AA892" s="1"/>
      <c r="AB892" s="1"/>
      <c r="AC892" s="1"/>
      <c r="AD892" s="1"/>
    </row>
    <row r="893" spans="1:30" ht="15.75" customHeight="1">
      <c r="A893" s="46"/>
      <c r="B893" s="46"/>
      <c r="C893" s="46"/>
      <c r="D893" s="46"/>
      <c r="E893" s="46"/>
      <c r="F893" s="46"/>
      <c r="G893" s="46"/>
      <c r="H893" s="46"/>
      <c r="I893" s="46"/>
      <c r="J893" s="46"/>
      <c r="K893" s="46"/>
      <c r="L893" s="46"/>
      <c r="M893" s="46"/>
      <c r="N893" s="46"/>
      <c r="O893" s="2"/>
      <c r="P893" s="2"/>
      <c r="Q893" s="2"/>
      <c r="R893" s="2"/>
      <c r="S893" s="2"/>
      <c r="T893" s="2"/>
      <c r="U893" s="2"/>
      <c r="V893" s="2"/>
      <c r="W893" s="2"/>
      <c r="X893" s="2"/>
      <c r="Y893" s="2"/>
      <c r="Z893" s="1"/>
      <c r="AA893" s="1"/>
      <c r="AB893" s="1"/>
      <c r="AC893" s="1"/>
      <c r="AD893" s="1"/>
    </row>
    <row r="894" spans="1:30" ht="15.75" customHeight="1">
      <c r="A894" s="46"/>
      <c r="B894" s="46"/>
      <c r="C894" s="46"/>
      <c r="D894" s="46"/>
      <c r="E894" s="46"/>
      <c r="F894" s="46"/>
      <c r="G894" s="46"/>
      <c r="H894" s="46"/>
      <c r="I894" s="46"/>
      <c r="J894" s="46"/>
      <c r="K894" s="46"/>
      <c r="L894" s="46"/>
      <c r="M894" s="46"/>
      <c r="N894" s="46"/>
      <c r="O894" s="2"/>
      <c r="P894" s="2"/>
      <c r="Q894" s="2"/>
      <c r="R894" s="2"/>
      <c r="S894" s="2"/>
      <c r="T894" s="2"/>
      <c r="U894" s="2"/>
      <c r="V894" s="2"/>
      <c r="W894" s="2"/>
      <c r="X894" s="2"/>
      <c r="Y894" s="2"/>
      <c r="Z894" s="1"/>
      <c r="AA894" s="1"/>
      <c r="AB894" s="1"/>
      <c r="AC894" s="1"/>
      <c r="AD894" s="1"/>
    </row>
    <row r="895" spans="1:30" ht="15.75" customHeight="1">
      <c r="A895" s="46"/>
      <c r="B895" s="46"/>
      <c r="C895" s="46"/>
      <c r="D895" s="46"/>
      <c r="E895" s="46"/>
      <c r="F895" s="46"/>
      <c r="G895" s="46"/>
      <c r="H895" s="46"/>
      <c r="I895" s="46"/>
      <c r="J895" s="46"/>
      <c r="K895" s="46"/>
      <c r="L895" s="46"/>
      <c r="M895" s="46"/>
      <c r="N895" s="46"/>
      <c r="O895" s="2"/>
      <c r="P895" s="2"/>
      <c r="Q895" s="2"/>
      <c r="R895" s="2"/>
      <c r="S895" s="2"/>
      <c r="T895" s="2"/>
      <c r="U895" s="2"/>
      <c r="V895" s="2"/>
      <c r="W895" s="2"/>
      <c r="X895" s="2"/>
      <c r="Y895" s="2"/>
      <c r="Z895" s="1"/>
      <c r="AA895" s="1"/>
      <c r="AB895" s="1"/>
      <c r="AC895" s="1"/>
      <c r="AD895" s="1"/>
    </row>
    <row r="896" spans="1:30" ht="15.75" customHeight="1">
      <c r="A896" s="46"/>
      <c r="B896" s="46"/>
      <c r="C896" s="46"/>
      <c r="D896" s="46"/>
      <c r="E896" s="46"/>
      <c r="F896" s="46"/>
      <c r="G896" s="46"/>
      <c r="H896" s="46"/>
      <c r="I896" s="46"/>
      <c r="J896" s="46"/>
      <c r="K896" s="46"/>
      <c r="L896" s="46"/>
      <c r="M896" s="46"/>
      <c r="N896" s="46"/>
      <c r="O896" s="2"/>
      <c r="P896" s="2"/>
      <c r="Q896" s="2"/>
      <c r="R896" s="2"/>
      <c r="S896" s="2"/>
      <c r="T896" s="2"/>
      <c r="U896" s="2"/>
      <c r="V896" s="2"/>
      <c r="W896" s="2"/>
      <c r="X896" s="2"/>
      <c r="Y896" s="2"/>
      <c r="Z896" s="1"/>
      <c r="AA896" s="1"/>
      <c r="AB896" s="1"/>
      <c r="AC896" s="1"/>
      <c r="AD896" s="1"/>
    </row>
    <row r="897" spans="1:30" ht="15.75" customHeight="1">
      <c r="A897" s="46"/>
      <c r="B897" s="46"/>
      <c r="C897" s="46"/>
      <c r="D897" s="46"/>
      <c r="E897" s="46"/>
      <c r="F897" s="46"/>
      <c r="G897" s="46"/>
      <c r="H897" s="46"/>
      <c r="I897" s="46"/>
      <c r="J897" s="46"/>
      <c r="K897" s="46"/>
      <c r="L897" s="46"/>
      <c r="M897" s="46"/>
      <c r="N897" s="46"/>
      <c r="O897" s="2"/>
      <c r="P897" s="2"/>
      <c r="Q897" s="2"/>
      <c r="R897" s="2"/>
      <c r="S897" s="2"/>
      <c r="T897" s="2"/>
      <c r="U897" s="2"/>
      <c r="V897" s="2"/>
      <c r="W897" s="2"/>
      <c r="X897" s="2"/>
      <c r="Y897" s="2"/>
      <c r="Z897" s="1"/>
      <c r="AA897" s="1"/>
      <c r="AB897" s="1"/>
      <c r="AC897" s="1"/>
      <c r="AD897" s="1"/>
    </row>
    <row r="898" spans="1:30" ht="15.75" customHeight="1">
      <c r="A898" s="46"/>
      <c r="B898" s="46"/>
      <c r="C898" s="46"/>
      <c r="D898" s="46"/>
      <c r="E898" s="46"/>
      <c r="F898" s="46"/>
      <c r="G898" s="46"/>
      <c r="H898" s="46"/>
      <c r="I898" s="46"/>
      <c r="J898" s="46"/>
      <c r="K898" s="46"/>
      <c r="L898" s="46"/>
      <c r="M898" s="46"/>
      <c r="N898" s="46"/>
      <c r="O898" s="2"/>
      <c r="P898" s="2"/>
      <c r="Q898" s="2"/>
      <c r="R898" s="2"/>
      <c r="S898" s="2"/>
      <c r="T898" s="2"/>
      <c r="U898" s="2"/>
      <c r="V898" s="2"/>
      <c r="W898" s="2"/>
      <c r="X898" s="2"/>
      <c r="Y898" s="2"/>
      <c r="Z898" s="1"/>
      <c r="AA898" s="1"/>
      <c r="AB898" s="1"/>
      <c r="AC898" s="1"/>
      <c r="AD898" s="1"/>
    </row>
    <row r="899" spans="1:30" ht="15.75" customHeight="1">
      <c r="A899" s="46"/>
      <c r="B899" s="46"/>
      <c r="C899" s="46"/>
      <c r="D899" s="46"/>
      <c r="E899" s="46"/>
      <c r="F899" s="46"/>
      <c r="G899" s="46"/>
      <c r="H899" s="46"/>
      <c r="I899" s="46"/>
      <c r="J899" s="46"/>
      <c r="K899" s="46"/>
      <c r="L899" s="46"/>
      <c r="M899" s="46"/>
      <c r="N899" s="46"/>
      <c r="O899" s="2"/>
      <c r="P899" s="2"/>
      <c r="Q899" s="2"/>
      <c r="R899" s="2"/>
      <c r="S899" s="2"/>
      <c r="T899" s="2"/>
      <c r="U899" s="2"/>
      <c r="V899" s="2"/>
      <c r="W899" s="2"/>
      <c r="X899" s="2"/>
      <c r="Y899" s="2"/>
      <c r="Z899" s="1"/>
      <c r="AA899" s="1"/>
      <c r="AB899" s="1"/>
      <c r="AC899" s="1"/>
      <c r="AD899" s="1"/>
    </row>
    <row r="900" spans="1:30" ht="15.75" customHeight="1">
      <c r="A900" s="46"/>
      <c r="B900" s="46"/>
      <c r="C900" s="46"/>
      <c r="D900" s="46"/>
      <c r="E900" s="46"/>
      <c r="F900" s="46"/>
      <c r="G900" s="46"/>
      <c r="H900" s="46"/>
      <c r="I900" s="46"/>
      <c r="J900" s="46"/>
      <c r="K900" s="46"/>
      <c r="L900" s="46"/>
      <c r="M900" s="46"/>
      <c r="N900" s="46"/>
      <c r="O900" s="2"/>
      <c r="P900" s="2"/>
      <c r="Q900" s="2"/>
      <c r="R900" s="2"/>
      <c r="S900" s="2"/>
      <c r="T900" s="2"/>
      <c r="U900" s="2"/>
      <c r="V900" s="2"/>
      <c r="W900" s="2"/>
      <c r="X900" s="2"/>
      <c r="Y900" s="2"/>
      <c r="Z900" s="1"/>
      <c r="AA900" s="1"/>
      <c r="AB900" s="1"/>
      <c r="AC900" s="1"/>
      <c r="AD900" s="1"/>
    </row>
    <row r="901" spans="1:30" ht="15.75" customHeight="1">
      <c r="A901" s="46"/>
      <c r="B901" s="46"/>
      <c r="C901" s="46"/>
      <c r="D901" s="46"/>
      <c r="E901" s="46"/>
      <c r="F901" s="46"/>
      <c r="G901" s="46"/>
      <c r="H901" s="46"/>
      <c r="I901" s="46"/>
      <c r="J901" s="46"/>
      <c r="K901" s="46"/>
      <c r="L901" s="46"/>
      <c r="M901" s="46"/>
      <c r="N901" s="46"/>
      <c r="O901" s="2"/>
      <c r="P901" s="2"/>
      <c r="Q901" s="2"/>
      <c r="R901" s="2"/>
      <c r="S901" s="2"/>
      <c r="T901" s="2"/>
      <c r="U901" s="2"/>
      <c r="V901" s="2"/>
      <c r="W901" s="2"/>
      <c r="X901" s="2"/>
      <c r="Y901" s="2"/>
      <c r="Z901" s="1"/>
      <c r="AA901" s="1"/>
      <c r="AB901" s="1"/>
      <c r="AC901" s="1"/>
      <c r="AD901" s="1"/>
    </row>
    <row r="902" spans="1:30" ht="15.75" customHeight="1">
      <c r="A902" s="46"/>
      <c r="B902" s="46"/>
      <c r="C902" s="46"/>
      <c r="D902" s="46"/>
      <c r="E902" s="46"/>
      <c r="F902" s="46"/>
      <c r="G902" s="46"/>
      <c r="H902" s="46"/>
      <c r="I902" s="46"/>
      <c r="J902" s="46"/>
      <c r="K902" s="46"/>
      <c r="L902" s="46"/>
      <c r="M902" s="46"/>
      <c r="N902" s="46"/>
      <c r="O902" s="2"/>
      <c r="P902" s="2"/>
      <c r="Q902" s="2"/>
      <c r="R902" s="2"/>
      <c r="S902" s="2"/>
      <c r="T902" s="2"/>
      <c r="U902" s="2"/>
      <c r="V902" s="2"/>
      <c r="W902" s="2"/>
      <c r="X902" s="2"/>
      <c r="Y902" s="2"/>
      <c r="Z902" s="1"/>
      <c r="AA902" s="1"/>
      <c r="AB902" s="1"/>
      <c r="AC902" s="1"/>
      <c r="AD902" s="1"/>
    </row>
    <row r="903" spans="1:30" ht="15.75" customHeight="1">
      <c r="A903" s="46"/>
      <c r="B903" s="46"/>
      <c r="C903" s="46"/>
      <c r="D903" s="46"/>
      <c r="E903" s="46"/>
      <c r="F903" s="46"/>
      <c r="G903" s="46"/>
      <c r="H903" s="46"/>
      <c r="I903" s="46"/>
      <c r="J903" s="46"/>
      <c r="K903" s="46"/>
      <c r="L903" s="46"/>
      <c r="M903" s="46"/>
      <c r="N903" s="46"/>
      <c r="O903" s="2"/>
      <c r="P903" s="2"/>
      <c r="Q903" s="2"/>
      <c r="R903" s="2"/>
      <c r="S903" s="2"/>
      <c r="T903" s="2"/>
      <c r="U903" s="2"/>
      <c r="V903" s="2"/>
      <c r="W903" s="2"/>
      <c r="X903" s="2"/>
      <c r="Y903" s="2"/>
      <c r="Z903" s="1"/>
      <c r="AA903" s="1"/>
      <c r="AB903" s="1"/>
      <c r="AC903" s="1"/>
      <c r="AD903" s="1"/>
    </row>
    <row r="904" spans="1:30" ht="15.75" customHeight="1">
      <c r="A904" s="46"/>
      <c r="B904" s="46"/>
      <c r="C904" s="46"/>
      <c r="D904" s="46"/>
      <c r="E904" s="46"/>
      <c r="F904" s="46"/>
      <c r="G904" s="46"/>
      <c r="H904" s="46"/>
      <c r="I904" s="46"/>
      <c r="J904" s="46"/>
      <c r="K904" s="46"/>
      <c r="L904" s="46"/>
      <c r="M904" s="46"/>
      <c r="N904" s="46"/>
      <c r="O904" s="2"/>
      <c r="P904" s="2"/>
      <c r="Q904" s="2"/>
      <c r="R904" s="2"/>
      <c r="S904" s="2"/>
      <c r="T904" s="2"/>
      <c r="U904" s="2"/>
      <c r="V904" s="2"/>
      <c r="W904" s="2"/>
      <c r="X904" s="2"/>
      <c r="Y904" s="2"/>
      <c r="Z904" s="1"/>
      <c r="AA904" s="1"/>
      <c r="AB904" s="1"/>
      <c r="AC904" s="1"/>
      <c r="AD904" s="1"/>
    </row>
    <row r="905" spans="1:30" ht="15.75" customHeight="1">
      <c r="A905" s="46"/>
      <c r="B905" s="46"/>
      <c r="C905" s="46"/>
      <c r="D905" s="46"/>
      <c r="E905" s="46"/>
      <c r="F905" s="46"/>
      <c r="G905" s="46"/>
      <c r="H905" s="46"/>
      <c r="I905" s="46"/>
      <c r="J905" s="46"/>
      <c r="K905" s="46"/>
      <c r="L905" s="46"/>
      <c r="M905" s="46"/>
      <c r="N905" s="46"/>
      <c r="O905" s="2"/>
      <c r="P905" s="2"/>
      <c r="Q905" s="2"/>
      <c r="R905" s="2"/>
      <c r="S905" s="2"/>
      <c r="T905" s="2"/>
      <c r="U905" s="2"/>
      <c r="V905" s="2"/>
      <c r="W905" s="2"/>
      <c r="X905" s="2"/>
      <c r="Y905" s="2"/>
      <c r="Z905" s="1"/>
      <c r="AA905" s="1"/>
      <c r="AB905" s="1"/>
      <c r="AC905" s="1"/>
      <c r="AD905" s="1"/>
    </row>
    <row r="906" spans="1:30" ht="15.75" customHeight="1">
      <c r="A906" s="46"/>
      <c r="B906" s="46"/>
      <c r="C906" s="46"/>
      <c r="D906" s="46"/>
      <c r="E906" s="46"/>
      <c r="F906" s="46"/>
      <c r="G906" s="46"/>
      <c r="H906" s="46"/>
      <c r="I906" s="46"/>
      <c r="J906" s="46"/>
      <c r="K906" s="46"/>
      <c r="L906" s="46"/>
      <c r="M906" s="46"/>
      <c r="N906" s="46"/>
      <c r="O906" s="2"/>
      <c r="P906" s="2"/>
      <c r="Q906" s="2"/>
      <c r="R906" s="2"/>
      <c r="S906" s="2"/>
      <c r="T906" s="2"/>
      <c r="U906" s="2"/>
      <c r="V906" s="2"/>
      <c r="W906" s="2"/>
      <c r="X906" s="2"/>
      <c r="Y906" s="2"/>
      <c r="Z906" s="1"/>
      <c r="AA906" s="1"/>
      <c r="AB906" s="1"/>
      <c r="AC906" s="1"/>
      <c r="AD906" s="1"/>
    </row>
    <row r="907" spans="1:30" ht="15.75" customHeight="1">
      <c r="A907" s="46"/>
      <c r="B907" s="46"/>
      <c r="C907" s="46"/>
      <c r="D907" s="46"/>
      <c r="E907" s="46"/>
      <c r="F907" s="46"/>
      <c r="G907" s="46"/>
      <c r="H907" s="46"/>
      <c r="I907" s="46"/>
      <c r="J907" s="46"/>
      <c r="K907" s="46"/>
      <c r="L907" s="46"/>
      <c r="M907" s="46"/>
      <c r="N907" s="46"/>
      <c r="O907" s="2"/>
      <c r="P907" s="2"/>
      <c r="Q907" s="2"/>
      <c r="R907" s="2"/>
      <c r="S907" s="2"/>
      <c r="T907" s="2"/>
      <c r="U907" s="2"/>
      <c r="V907" s="2"/>
      <c r="W907" s="2"/>
      <c r="X907" s="2"/>
      <c r="Y907" s="2"/>
      <c r="Z907" s="1"/>
      <c r="AA907" s="1"/>
      <c r="AB907" s="1"/>
      <c r="AC907" s="1"/>
      <c r="AD907" s="1"/>
    </row>
    <row r="908" spans="1:30" ht="15.75" customHeight="1">
      <c r="A908" s="46"/>
      <c r="B908" s="46"/>
      <c r="C908" s="46"/>
      <c r="D908" s="46"/>
      <c r="E908" s="46"/>
      <c r="F908" s="46"/>
      <c r="G908" s="46"/>
      <c r="H908" s="46"/>
      <c r="I908" s="46"/>
      <c r="J908" s="46"/>
      <c r="K908" s="46"/>
      <c r="L908" s="46"/>
      <c r="M908" s="46"/>
      <c r="N908" s="46"/>
      <c r="O908" s="2"/>
      <c r="P908" s="2"/>
      <c r="Q908" s="2"/>
      <c r="R908" s="2"/>
      <c r="S908" s="2"/>
      <c r="T908" s="2"/>
      <c r="U908" s="2"/>
      <c r="V908" s="2"/>
      <c r="W908" s="2"/>
      <c r="X908" s="2"/>
      <c r="Y908" s="2"/>
      <c r="Z908" s="1"/>
      <c r="AA908" s="1"/>
      <c r="AB908" s="1"/>
      <c r="AC908" s="1"/>
      <c r="AD908" s="1"/>
    </row>
    <row r="909" spans="1:30" ht="15.75" customHeight="1">
      <c r="A909" s="46"/>
      <c r="B909" s="46"/>
      <c r="C909" s="46"/>
      <c r="D909" s="46"/>
      <c r="E909" s="46"/>
      <c r="F909" s="46"/>
      <c r="G909" s="46"/>
      <c r="H909" s="46"/>
      <c r="I909" s="46"/>
      <c r="J909" s="46"/>
      <c r="K909" s="46"/>
      <c r="L909" s="46"/>
      <c r="M909" s="46"/>
      <c r="N909" s="46"/>
      <c r="O909" s="2"/>
      <c r="P909" s="2"/>
      <c r="Q909" s="2"/>
      <c r="R909" s="2"/>
      <c r="S909" s="2"/>
      <c r="T909" s="2"/>
      <c r="U909" s="2"/>
      <c r="V909" s="2"/>
      <c r="W909" s="2"/>
      <c r="X909" s="2"/>
      <c r="Y909" s="2"/>
      <c r="Z909" s="1"/>
      <c r="AA909" s="1"/>
      <c r="AB909" s="1"/>
      <c r="AC909" s="1"/>
      <c r="AD909" s="1"/>
    </row>
    <row r="910" spans="1:30" ht="15.75" customHeight="1">
      <c r="A910" s="46"/>
      <c r="B910" s="46"/>
      <c r="C910" s="46"/>
      <c r="D910" s="46"/>
      <c r="E910" s="46"/>
      <c r="F910" s="46"/>
      <c r="G910" s="46"/>
      <c r="H910" s="46"/>
      <c r="I910" s="46"/>
      <c r="J910" s="46"/>
      <c r="K910" s="46"/>
      <c r="L910" s="46"/>
      <c r="M910" s="46"/>
      <c r="N910" s="46"/>
      <c r="O910" s="2"/>
      <c r="P910" s="2"/>
      <c r="Q910" s="2"/>
      <c r="R910" s="2"/>
      <c r="S910" s="2"/>
      <c r="T910" s="2"/>
      <c r="U910" s="2"/>
      <c r="V910" s="2"/>
      <c r="W910" s="2"/>
      <c r="X910" s="2"/>
      <c r="Y910" s="2"/>
      <c r="Z910" s="1"/>
      <c r="AA910" s="1"/>
      <c r="AB910" s="1"/>
      <c r="AC910" s="1"/>
      <c r="AD910" s="1"/>
    </row>
    <row r="911" spans="1:30" ht="15.75" customHeight="1">
      <c r="A911" s="46"/>
      <c r="B911" s="46"/>
      <c r="C911" s="46"/>
      <c r="D911" s="46"/>
      <c r="E911" s="46"/>
      <c r="F911" s="46"/>
      <c r="G911" s="46"/>
      <c r="H911" s="46"/>
      <c r="I911" s="46"/>
      <c r="J911" s="46"/>
      <c r="K911" s="46"/>
      <c r="L911" s="46"/>
      <c r="M911" s="46"/>
      <c r="N911" s="46"/>
      <c r="O911" s="2"/>
      <c r="P911" s="2"/>
      <c r="Q911" s="2"/>
      <c r="R911" s="2"/>
      <c r="S911" s="2"/>
      <c r="T911" s="2"/>
      <c r="U911" s="2"/>
      <c r="V911" s="2"/>
      <c r="W911" s="2"/>
      <c r="X911" s="2"/>
      <c r="Y911" s="2"/>
      <c r="Z911" s="1"/>
      <c r="AA911" s="1"/>
      <c r="AB911" s="1"/>
      <c r="AC911" s="1"/>
      <c r="AD911" s="1"/>
    </row>
    <row r="912" spans="1:30" ht="15.75" customHeight="1">
      <c r="A912" s="46"/>
      <c r="B912" s="46"/>
      <c r="C912" s="46"/>
      <c r="D912" s="46"/>
      <c r="E912" s="46"/>
      <c r="F912" s="46"/>
      <c r="G912" s="46"/>
      <c r="H912" s="46"/>
      <c r="I912" s="46"/>
      <c r="J912" s="46"/>
      <c r="K912" s="46"/>
      <c r="L912" s="46"/>
      <c r="M912" s="46"/>
      <c r="N912" s="46"/>
      <c r="O912" s="2"/>
      <c r="P912" s="2"/>
      <c r="Q912" s="2"/>
      <c r="R912" s="2"/>
      <c r="S912" s="2"/>
      <c r="T912" s="2"/>
      <c r="U912" s="2"/>
      <c r="V912" s="2"/>
      <c r="W912" s="2"/>
      <c r="X912" s="2"/>
      <c r="Y912" s="2"/>
      <c r="Z912" s="1"/>
      <c r="AA912" s="1"/>
      <c r="AB912" s="1"/>
      <c r="AC912" s="1"/>
      <c r="AD912" s="1"/>
    </row>
    <row r="913" spans="1:30" ht="15.75" customHeight="1">
      <c r="A913" s="46"/>
      <c r="B913" s="46"/>
      <c r="C913" s="46"/>
      <c r="D913" s="46"/>
      <c r="E913" s="46"/>
      <c r="F913" s="46"/>
      <c r="G913" s="46"/>
      <c r="H913" s="46"/>
      <c r="I913" s="46"/>
      <c r="J913" s="46"/>
      <c r="K913" s="46"/>
      <c r="L913" s="46"/>
      <c r="M913" s="46"/>
      <c r="N913" s="46"/>
      <c r="O913" s="2"/>
      <c r="P913" s="2"/>
      <c r="Q913" s="2"/>
      <c r="R913" s="2"/>
      <c r="S913" s="2"/>
      <c r="T913" s="2"/>
      <c r="U913" s="2"/>
      <c r="V913" s="2"/>
      <c r="W913" s="2"/>
      <c r="X913" s="2"/>
      <c r="Y913" s="2"/>
      <c r="Z913" s="1"/>
      <c r="AA913" s="1"/>
      <c r="AB913" s="1"/>
      <c r="AC913" s="1"/>
      <c r="AD913" s="1"/>
    </row>
    <row r="914" spans="1:30" ht="15.75" customHeight="1">
      <c r="A914" s="46"/>
      <c r="B914" s="46"/>
      <c r="C914" s="46"/>
      <c r="D914" s="46"/>
      <c r="E914" s="46"/>
      <c r="F914" s="46"/>
      <c r="G914" s="46"/>
      <c r="H914" s="46"/>
      <c r="I914" s="46"/>
      <c r="J914" s="46"/>
      <c r="K914" s="46"/>
      <c r="L914" s="46"/>
      <c r="M914" s="46"/>
      <c r="N914" s="46"/>
      <c r="O914" s="2"/>
      <c r="P914" s="2"/>
      <c r="Q914" s="2"/>
      <c r="R914" s="2"/>
      <c r="S914" s="2"/>
      <c r="T914" s="2"/>
      <c r="U914" s="2"/>
      <c r="V914" s="2"/>
      <c r="W914" s="2"/>
      <c r="X914" s="2"/>
      <c r="Y914" s="2"/>
      <c r="Z914" s="1"/>
      <c r="AA914" s="1"/>
      <c r="AB914" s="1"/>
      <c r="AC914" s="1"/>
      <c r="AD914" s="1"/>
    </row>
    <row r="915" spans="1:30" ht="15.75" customHeight="1">
      <c r="A915" s="46"/>
      <c r="B915" s="46"/>
      <c r="C915" s="46"/>
      <c r="D915" s="46"/>
      <c r="E915" s="46"/>
      <c r="F915" s="46"/>
      <c r="G915" s="46"/>
      <c r="H915" s="46"/>
      <c r="I915" s="46"/>
      <c r="J915" s="46"/>
      <c r="K915" s="46"/>
      <c r="L915" s="46"/>
      <c r="M915" s="46"/>
      <c r="N915" s="46"/>
      <c r="O915" s="2"/>
      <c r="P915" s="2"/>
      <c r="Q915" s="2"/>
      <c r="R915" s="2"/>
      <c r="S915" s="2"/>
      <c r="T915" s="2"/>
      <c r="U915" s="2"/>
      <c r="V915" s="2"/>
      <c r="W915" s="2"/>
      <c r="X915" s="2"/>
      <c r="Y915" s="2"/>
      <c r="Z915" s="1"/>
      <c r="AA915" s="1"/>
      <c r="AB915" s="1"/>
      <c r="AC915" s="1"/>
      <c r="AD915" s="1"/>
    </row>
    <row r="916" spans="1:30" ht="15.75" customHeight="1">
      <c r="A916" s="46"/>
      <c r="B916" s="46"/>
      <c r="C916" s="46"/>
      <c r="D916" s="46"/>
      <c r="E916" s="46"/>
      <c r="F916" s="46"/>
      <c r="G916" s="46"/>
      <c r="H916" s="46"/>
      <c r="I916" s="46"/>
      <c r="J916" s="46"/>
      <c r="K916" s="46"/>
      <c r="L916" s="46"/>
      <c r="M916" s="46"/>
      <c r="N916" s="46"/>
      <c r="O916" s="2"/>
      <c r="P916" s="2"/>
      <c r="Q916" s="2"/>
      <c r="R916" s="2"/>
      <c r="S916" s="2"/>
      <c r="T916" s="2"/>
      <c r="U916" s="2"/>
      <c r="V916" s="2"/>
      <c r="W916" s="2"/>
      <c r="X916" s="2"/>
      <c r="Y916" s="2"/>
      <c r="Z916" s="1"/>
      <c r="AA916" s="1"/>
      <c r="AB916" s="1"/>
      <c r="AC916" s="1"/>
      <c r="AD916" s="1"/>
    </row>
    <row r="917" spans="1:30" ht="15.75" customHeight="1">
      <c r="A917" s="46"/>
      <c r="B917" s="46"/>
      <c r="C917" s="46"/>
      <c r="D917" s="46"/>
      <c r="E917" s="46"/>
      <c r="F917" s="46"/>
      <c r="G917" s="46"/>
      <c r="H917" s="46"/>
      <c r="I917" s="46"/>
      <c r="J917" s="46"/>
      <c r="K917" s="46"/>
      <c r="L917" s="46"/>
      <c r="M917" s="46"/>
      <c r="N917" s="46"/>
      <c r="O917" s="2"/>
      <c r="P917" s="2"/>
      <c r="Q917" s="2"/>
      <c r="R917" s="2"/>
      <c r="S917" s="2"/>
      <c r="T917" s="2"/>
      <c r="U917" s="2"/>
      <c r="V917" s="2"/>
      <c r="W917" s="2"/>
      <c r="X917" s="2"/>
      <c r="Y917" s="2"/>
      <c r="Z917" s="1"/>
      <c r="AA917" s="1"/>
      <c r="AB917" s="1"/>
      <c r="AC917" s="1"/>
      <c r="AD917" s="1"/>
    </row>
    <row r="918" spans="1:30" ht="15.75" customHeight="1">
      <c r="A918" s="46"/>
      <c r="B918" s="46"/>
      <c r="C918" s="46"/>
      <c r="D918" s="46"/>
      <c r="E918" s="46"/>
      <c r="F918" s="46"/>
      <c r="G918" s="46"/>
      <c r="H918" s="46"/>
      <c r="I918" s="46"/>
      <c r="J918" s="46"/>
      <c r="K918" s="46"/>
      <c r="L918" s="46"/>
      <c r="M918" s="46"/>
      <c r="N918" s="46"/>
      <c r="O918" s="2"/>
      <c r="P918" s="2"/>
      <c r="Q918" s="2"/>
      <c r="R918" s="2"/>
      <c r="S918" s="2"/>
      <c r="T918" s="2"/>
      <c r="U918" s="2"/>
      <c r="V918" s="2"/>
      <c r="W918" s="2"/>
      <c r="X918" s="2"/>
      <c r="Y918" s="2"/>
      <c r="Z918" s="1"/>
      <c r="AA918" s="1"/>
      <c r="AB918" s="1"/>
      <c r="AC918" s="1"/>
      <c r="AD918" s="1"/>
    </row>
    <row r="919" spans="1:30" ht="15.75" customHeight="1">
      <c r="A919" s="46"/>
      <c r="B919" s="46"/>
      <c r="C919" s="46"/>
      <c r="D919" s="46"/>
      <c r="E919" s="46"/>
      <c r="F919" s="46"/>
      <c r="G919" s="46"/>
      <c r="H919" s="46"/>
      <c r="I919" s="46"/>
      <c r="J919" s="46"/>
      <c r="K919" s="46"/>
      <c r="L919" s="46"/>
      <c r="M919" s="46"/>
      <c r="N919" s="46"/>
      <c r="O919" s="2"/>
      <c r="P919" s="2"/>
      <c r="Q919" s="2"/>
      <c r="R919" s="2"/>
      <c r="S919" s="2"/>
      <c r="T919" s="2"/>
      <c r="U919" s="2"/>
      <c r="V919" s="2"/>
      <c r="W919" s="2"/>
      <c r="X919" s="2"/>
      <c r="Y919" s="2"/>
      <c r="Z919" s="1"/>
      <c r="AA919" s="1"/>
      <c r="AB919" s="1"/>
      <c r="AC919" s="1"/>
      <c r="AD919" s="1"/>
    </row>
    <row r="920" spans="1:30" ht="15.75" customHeight="1">
      <c r="A920" s="46"/>
      <c r="B920" s="46"/>
      <c r="C920" s="46"/>
      <c r="D920" s="46"/>
      <c r="E920" s="46"/>
      <c r="F920" s="46"/>
      <c r="G920" s="46"/>
      <c r="H920" s="46"/>
      <c r="I920" s="46"/>
      <c r="J920" s="46"/>
      <c r="K920" s="46"/>
      <c r="L920" s="46"/>
      <c r="M920" s="46"/>
      <c r="N920" s="46"/>
      <c r="O920" s="2"/>
      <c r="P920" s="2"/>
      <c r="Q920" s="2"/>
      <c r="R920" s="2"/>
      <c r="S920" s="2"/>
      <c r="T920" s="2"/>
      <c r="U920" s="2"/>
      <c r="V920" s="2"/>
      <c r="W920" s="2"/>
      <c r="X920" s="2"/>
      <c r="Y920" s="2"/>
      <c r="Z920" s="1"/>
      <c r="AA920" s="1"/>
      <c r="AB920" s="1"/>
      <c r="AC920" s="1"/>
      <c r="AD920" s="1"/>
    </row>
    <row r="921" spans="1:30" ht="15.75" customHeight="1">
      <c r="A921" s="46"/>
      <c r="B921" s="46"/>
      <c r="C921" s="46"/>
      <c r="D921" s="46"/>
      <c r="E921" s="46"/>
      <c r="F921" s="46"/>
      <c r="G921" s="46"/>
      <c r="H921" s="46"/>
      <c r="I921" s="46"/>
      <c r="J921" s="46"/>
      <c r="K921" s="46"/>
      <c r="L921" s="46"/>
      <c r="M921" s="46"/>
      <c r="N921" s="46"/>
      <c r="O921" s="2"/>
      <c r="P921" s="2"/>
      <c r="Q921" s="2"/>
      <c r="R921" s="2"/>
      <c r="S921" s="2"/>
      <c r="T921" s="2"/>
      <c r="U921" s="2"/>
      <c r="V921" s="2"/>
      <c r="W921" s="2"/>
      <c r="X921" s="2"/>
      <c r="Y921" s="2"/>
      <c r="Z921" s="1"/>
      <c r="AA921" s="1"/>
      <c r="AB921" s="1"/>
      <c r="AC921" s="1"/>
      <c r="AD921" s="1"/>
    </row>
    <row r="922" spans="1:30" ht="15.75" customHeight="1">
      <c r="A922" s="46"/>
      <c r="B922" s="46"/>
      <c r="C922" s="46"/>
      <c r="D922" s="46"/>
      <c r="E922" s="46"/>
      <c r="F922" s="46"/>
      <c r="G922" s="46"/>
      <c r="H922" s="46"/>
      <c r="I922" s="46"/>
      <c r="J922" s="46"/>
      <c r="K922" s="46"/>
      <c r="L922" s="46"/>
      <c r="M922" s="46"/>
      <c r="N922" s="46"/>
      <c r="O922" s="2"/>
      <c r="P922" s="2"/>
      <c r="Q922" s="2"/>
      <c r="R922" s="2"/>
      <c r="S922" s="2"/>
      <c r="T922" s="2"/>
      <c r="U922" s="2"/>
      <c r="V922" s="2"/>
      <c r="W922" s="2"/>
      <c r="X922" s="2"/>
      <c r="Y922" s="2"/>
      <c r="Z922" s="1"/>
      <c r="AA922" s="1"/>
      <c r="AB922" s="1"/>
      <c r="AC922" s="1"/>
      <c r="AD922" s="1"/>
    </row>
    <row r="923" spans="1:30" ht="15.75" customHeight="1">
      <c r="A923" s="46"/>
      <c r="B923" s="46"/>
      <c r="C923" s="46"/>
      <c r="D923" s="46"/>
      <c r="E923" s="46"/>
      <c r="F923" s="46"/>
      <c r="G923" s="46"/>
      <c r="H923" s="46"/>
      <c r="I923" s="46"/>
      <c r="J923" s="46"/>
      <c r="K923" s="46"/>
      <c r="L923" s="46"/>
      <c r="M923" s="46"/>
      <c r="N923" s="46"/>
      <c r="O923" s="2"/>
      <c r="P923" s="2"/>
      <c r="Q923" s="2"/>
      <c r="R923" s="2"/>
      <c r="S923" s="2"/>
      <c r="T923" s="2"/>
      <c r="U923" s="2"/>
      <c r="V923" s="2"/>
      <c r="W923" s="2"/>
      <c r="X923" s="2"/>
      <c r="Y923" s="2"/>
      <c r="Z923" s="1"/>
      <c r="AA923" s="1"/>
      <c r="AB923" s="1"/>
      <c r="AC923" s="1"/>
      <c r="AD923" s="1"/>
    </row>
    <row r="924" spans="1:30" ht="15.75" customHeight="1">
      <c r="A924" s="46"/>
      <c r="B924" s="46"/>
      <c r="C924" s="46"/>
      <c r="D924" s="46"/>
      <c r="E924" s="46"/>
      <c r="F924" s="46"/>
      <c r="G924" s="46"/>
      <c r="H924" s="46"/>
      <c r="I924" s="46"/>
      <c r="J924" s="46"/>
      <c r="K924" s="46"/>
      <c r="L924" s="46"/>
      <c r="M924" s="46"/>
      <c r="N924" s="46"/>
      <c r="O924" s="2"/>
      <c r="P924" s="2"/>
      <c r="Q924" s="2"/>
      <c r="R924" s="2"/>
      <c r="S924" s="2"/>
      <c r="T924" s="2"/>
      <c r="U924" s="2"/>
      <c r="V924" s="2"/>
      <c r="W924" s="2"/>
      <c r="X924" s="2"/>
      <c r="Y924" s="2"/>
      <c r="Z924" s="1"/>
      <c r="AA924" s="1"/>
      <c r="AB924" s="1"/>
      <c r="AC924" s="1"/>
      <c r="AD924" s="1"/>
    </row>
    <row r="925" spans="1:30" ht="15.75" customHeight="1">
      <c r="A925" s="46"/>
      <c r="B925" s="46"/>
      <c r="C925" s="46"/>
      <c r="D925" s="46"/>
      <c r="E925" s="46"/>
      <c r="F925" s="46"/>
      <c r="G925" s="46"/>
      <c r="H925" s="46"/>
      <c r="I925" s="46"/>
      <c r="J925" s="46"/>
      <c r="K925" s="46"/>
      <c r="L925" s="46"/>
      <c r="M925" s="46"/>
      <c r="N925" s="46"/>
      <c r="O925" s="2"/>
      <c r="P925" s="2"/>
      <c r="Q925" s="2"/>
      <c r="R925" s="2"/>
      <c r="S925" s="2"/>
      <c r="T925" s="2"/>
      <c r="U925" s="2"/>
      <c r="V925" s="2"/>
      <c r="W925" s="2"/>
      <c r="X925" s="2"/>
      <c r="Y925" s="2"/>
      <c r="Z925" s="1"/>
      <c r="AA925" s="1"/>
      <c r="AB925" s="1"/>
      <c r="AC925" s="1"/>
      <c r="AD925" s="1"/>
    </row>
    <row r="926" spans="1:30" ht="15.75" customHeight="1">
      <c r="A926" s="46"/>
      <c r="B926" s="46"/>
      <c r="C926" s="46"/>
      <c r="D926" s="46"/>
      <c r="E926" s="46"/>
      <c r="F926" s="46"/>
      <c r="G926" s="46"/>
      <c r="H926" s="46"/>
      <c r="I926" s="46"/>
      <c r="J926" s="46"/>
      <c r="K926" s="46"/>
      <c r="L926" s="46"/>
      <c r="M926" s="46"/>
      <c r="N926" s="46"/>
      <c r="O926" s="2"/>
      <c r="P926" s="2"/>
      <c r="Q926" s="2"/>
      <c r="R926" s="2"/>
      <c r="S926" s="2"/>
      <c r="T926" s="2"/>
      <c r="U926" s="2"/>
      <c r="V926" s="2"/>
      <c r="W926" s="2"/>
      <c r="X926" s="2"/>
      <c r="Y926" s="2"/>
      <c r="Z926" s="1"/>
      <c r="AA926" s="1"/>
      <c r="AB926" s="1"/>
      <c r="AC926" s="1"/>
      <c r="AD926" s="1"/>
    </row>
    <row r="927" spans="1:30" ht="15.75" customHeight="1">
      <c r="A927" s="46"/>
      <c r="B927" s="46"/>
      <c r="C927" s="46"/>
      <c r="D927" s="46"/>
      <c r="E927" s="46"/>
      <c r="F927" s="46"/>
      <c r="G927" s="46"/>
      <c r="H927" s="46"/>
      <c r="I927" s="46"/>
      <c r="J927" s="46"/>
      <c r="K927" s="46"/>
      <c r="L927" s="46"/>
      <c r="M927" s="46"/>
      <c r="N927" s="46"/>
      <c r="O927" s="2"/>
      <c r="P927" s="2"/>
      <c r="Q927" s="2"/>
      <c r="R927" s="2"/>
      <c r="S927" s="2"/>
      <c r="T927" s="2"/>
      <c r="U927" s="2"/>
      <c r="V927" s="2"/>
      <c r="W927" s="2"/>
      <c r="X927" s="2"/>
      <c r="Y927" s="2"/>
      <c r="Z927" s="1"/>
      <c r="AA927" s="1"/>
      <c r="AB927" s="1"/>
      <c r="AC927" s="1"/>
      <c r="AD927" s="1"/>
    </row>
    <row r="928" spans="1:30" ht="15.75" customHeight="1">
      <c r="A928" s="46"/>
      <c r="B928" s="46"/>
      <c r="C928" s="46"/>
      <c r="D928" s="46"/>
      <c r="E928" s="46"/>
      <c r="F928" s="46"/>
      <c r="G928" s="46"/>
      <c r="H928" s="46"/>
      <c r="I928" s="46"/>
      <c r="J928" s="46"/>
      <c r="K928" s="46"/>
      <c r="L928" s="46"/>
      <c r="M928" s="46"/>
      <c r="N928" s="46"/>
      <c r="O928" s="2"/>
      <c r="P928" s="2"/>
      <c r="Q928" s="2"/>
      <c r="R928" s="2"/>
      <c r="S928" s="2"/>
      <c r="T928" s="2"/>
      <c r="U928" s="2"/>
      <c r="V928" s="2"/>
      <c r="W928" s="2"/>
      <c r="X928" s="2"/>
      <c r="Y928" s="2"/>
      <c r="Z928" s="1"/>
      <c r="AA928" s="1"/>
      <c r="AB928" s="1"/>
      <c r="AC928" s="1"/>
      <c r="AD928" s="1"/>
    </row>
    <row r="929" spans="1:30" ht="15.75" customHeight="1">
      <c r="A929" s="46"/>
      <c r="B929" s="46"/>
      <c r="C929" s="46"/>
      <c r="D929" s="46"/>
      <c r="E929" s="46"/>
      <c r="F929" s="46"/>
      <c r="G929" s="46"/>
      <c r="H929" s="46"/>
      <c r="I929" s="46"/>
      <c r="J929" s="46"/>
      <c r="K929" s="46"/>
      <c r="L929" s="46"/>
      <c r="M929" s="46"/>
      <c r="N929" s="46"/>
      <c r="O929" s="2"/>
      <c r="P929" s="2"/>
      <c r="Q929" s="2"/>
      <c r="R929" s="2"/>
      <c r="S929" s="2"/>
      <c r="T929" s="2"/>
      <c r="U929" s="2"/>
      <c r="V929" s="2"/>
      <c r="W929" s="2"/>
      <c r="X929" s="2"/>
      <c r="Y929" s="2"/>
      <c r="Z929" s="1"/>
      <c r="AA929" s="1"/>
      <c r="AB929" s="1"/>
      <c r="AC929" s="1"/>
      <c r="AD929" s="1"/>
    </row>
    <row r="930" spans="1:30" ht="15.75" customHeight="1">
      <c r="A930" s="46"/>
      <c r="B930" s="46"/>
      <c r="C930" s="46"/>
      <c r="D930" s="46"/>
      <c r="E930" s="46"/>
      <c r="F930" s="46"/>
      <c r="G930" s="46"/>
      <c r="H930" s="46"/>
      <c r="I930" s="46"/>
      <c r="J930" s="46"/>
      <c r="K930" s="46"/>
      <c r="L930" s="46"/>
      <c r="M930" s="46"/>
      <c r="N930" s="46"/>
      <c r="O930" s="2"/>
      <c r="P930" s="2"/>
      <c r="Q930" s="2"/>
      <c r="R930" s="2"/>
      <c r="S930" s="2"/>
      <c r="T930" s="2"/>
      <c r="U930" s="2"/>
      <c r="V930" s="2"/>
      <c r="W930" s="2"/>
      <c r="X930" s="2"/>
      <c r="Y930" s="2"/>
      <c r="Z930" s="1"/>
      <c r="AA930" s="1"/>
      <c r="AB930" s="1"/>
      <c r="AC930" s="1"/>
      <c r="AD930" s="1"/>
    </row>
    <row r="931" spans="1:30" ht="15.75" customHeight="1">
      <c r="A931" s="46"/>
      <c r="B931" s="46"/>
      <c r="C931" s="46"/>
      <c r="D931" s="46"/>
      <c r="E931" s="46"/>
      <c r="F931" s="46"/>
      <c r="G931" s="46"/>
      <c r="H931" s="46"/>
      <c r="I931" s="46"/>
      <c r="J931" s="46"/>
      <c r="K931" s="46"/>
      <c r="L931" s="46"/>
      <c r="M931" s="46"/>
      <c r="N931" s="46"/>
      <c r="O931" s="2"/>
      <c r="P931" s="2"/>
      <c r="Q931" s="2"/>
      <c r="R931" s="2"/>
      <c r="S931" s="2"/>
      <c r="T931" s="2"/>
      <c r="U931" s="2"/>
      <c r="V931" s="2"/>
      <c r="W931" s="2"/>
      <c r="X931" s="2"/>
      <c r="Y931" s="2"/>
      <c r="Z931" s="1"/>
      <c r="AA931" s="1"/>
      <c r="AB931" s="1"/>
      <c r="AC931" s="1"/>
      <c r="AD931" s="1"/>
    </row>
    <row r="932" spans="1:30" ht="15.75" customHeight="1">
      <c r="A932" s="46"/>
      <c r="B932" s="46"/>
      <c r="C932" s="46"/>
      <c r="D932" s="46"/>
      <c r="E932" s="46"/>
      <c r="F932" s="46"/>
      <c r="G932" s="46"/>
      <c r="H932" s="46"/>
      <c r="I932" s="46"/>
      <c r="J932" s="46"/>
      <c r="K932" s="46"/>
      <c r="L932" s="46"/>
      <c r="M932" s="46"/>
      <c r="N932" s="46"/>
      <c r="O932" s="2"/>
      <c r="P932" s="2"/>
      <c r="Q932" s="2"/>
      <c r="R932" s="2"/>
      <c r="S932" s="2"/>
      <c r="T932" s="2"/>
      <c r="U932" s="2"/>
      <c r="V932" s="2"/>
      <c r="W932" s="2"/>
      <c r="X932" s="2"/>
      <c r="Y932" s="2"/>
      <c r="Z932" s="1"/>
      <c r="AA932" s="1"/>
      <c r="AB932" s="1"/>
      <c r="AC932" s="1"/>
      <c r="AD932" s="1"/>
    </row>
    <row r="933" spans="1:30" ht="15.75" customHeight="1">
      <c r="A933" s="46"/>
      <c r="B933" s="46"/>
      <c r="C933" s="46"/>
      <c r="D933" s="46"/>
      <c r="E933" s="46"/>
      <c r="F933" s="46"/>
      <c r="G933" s="46"/>
      <c r="H933" s="46"/>
      <c r="I933" s="46"/>
      <c r="J933" s="46"/>
      <c r="K933" s="46"/>
      <c r="L933" s="46"/>
      <c r="M933" s="46"/>
      <c r="N933" s="46"/>
      <c r="O933" s="2"/>
      <c r="P933" s="2"/>
      <c r="Q933" s="2"/>
      <c r="R933" s="2"/>
      <c r="S933" s="2"/>
      <c r="T933" s="2"/>
      <c r="U933" s="2"/>
      <c r="V933" s="2"/>
      <c r="W933" s="2"/>
      <c r="X933" s="2"/>
      <c r="Y933" s="2"/>
      <c r="Z933" s="1"/>
      <c r="AA933" s="1"/>
      <c r="AB933" s="1"/>
      <c r="AC933" s="1"/>
      <c r="AD933" s="1"/>
    </row>
    <row r="934" spans="1:30" ht="15.75" customHeight="1">
      <c r="A934" s="46"/>
      <c r="B934" s="46"/>
      <c r="C934" s="46"/>
      <c r="D934" s="46"/>
      <c r="E934" s="46"/>
      <c r="F934" s="46"/>
      <c r="G934" s="46"/>
      <c r="H934" s="46"/>
      <c r="I934" s="46"/>
      <c r="J934" s="46"/>
      <c r="K934" s="46"/>
      <c r="L934" s="46"/>
      <c r="M934" s="46"/>
      <c r="N934" s="46"/>
      <c r="O934" s="2"/>
      <c r="P934" s="2"/>
      <c r="Q934" s="2"/>
      <c r="R934" s="2"/>
      <c r="S934" s="2"/>
      <c r="T934" s="2"/>
      <c r="U934" s="2"/>
      <c r="V934" s="2"/>
      <c r="W934" s="2"/>
      <c r="X934" s="2"/>
      <c r="Y934" s="2"/>
      <c r="Z934" s="1"/>
      <c r="AA934" s="1"/>
      <c r="AB934" s="1"/>
      <c r="AC934" s="1"/>
      <c r="AD934" s="1"/>
    </row>
    <row r="935" spans="1:30" ht="15.75" customHeight="1">
      <c r="A935" s="46"/>
      <c r="B935" s="46"/>
      <c r="C935" s="46"/>
      <c r="D935" s="46"/>
      <c r="E935" s="46"/>
      <c r="F935" s="46"/>
      <c r="G935" s="46"/>
      <c r="H935" s="46"/>
      <c r="I935" s="46"/>
      <c r="J935" s="46"/>
      <c r="K935" s="46"/>
      <c r="L935" s="46"/>
      <c r="M935" s="46"/>
      <c r="N935" s="46"/>
      <c r="O935" s="2"/>
      <c r="P935" s="2"/>
      <c r="Q935" s="2"/>
      <c r="R935" s="2"/>
      <c r="S935" s="2"/>
      <c r="T935" s="2"/>
      <c r="U935" s="2"/>
      <c r="V935" s="2"/>
      <c r="W935" s="2"/>
      <c r="X935" s="2"/>
      <c r="Y935" s="2"/>
      <c r="Z935" s="1"/>
      <c r="AA935" s="1"/>
      <c r="AB935" s="1"/>
      <c r="AC935" s="1"/>
      <c r="AD935" s="1"/>
    </row>
    <row r="936" spans="1:30" ht="15.75" customHeight="1">
      <c r="A936" s="46"/>
      <c r="B936" s="46"/>
      <c r="C936" s="46"/>
      <c r="D936" s="46"/>
      <c r="E936" s="46"/>
      <c r="F936" s="46"/>
      <c r="G936" s="46"/>
      <c r="H936" s="46"/>
      <c r="I936" s="46"/>
      <c r="J936" s="46"/>
      <c r="K936" s="46"/>
      <c r="L936" s="46"/>
      <c r="M936" s="46"/>
      <c r="N936" s="46"/>
      <c r="O936" s="2"/>
      <c r="P936" s="2"/>
      <c r="Q936" s="2"/>
      <c r="R936" s="2"/>
      <c r="S936" s="2"/>
      <c r="T936" s="2"/>
      <c r="U936" s="2"/>
      <c r="V936" s="2"/>
      <c r="W936" s="2"/>
      <c r="X936" s="2"/>
      <c r="Y936" s="2"/>
      <c r="Z936" s="1"/>
      <c r="AA936" s="1"/>
      <c r="AB936" s="1"/>
      <c r="AC936" s="1"/>
      <c r="AD936" s="1"/>
    </row>
    <row r="937" spans="1:30" ht="15.75" customHeight="1">
      <c r="A937" s="46"/>
      <c r="B937" s="46"/>
      <c r="C937" s="46"/>
      <c r="D937" s="46"/>
      <c r="E937" s="46"/>
      <c r="F937" s="46"/>
      <c r="G937" s="46"/>
      <c r="H937" s="46"/>
      <c r="I937" s="46"/>
      <c r="J937" s="46"/>
      <c r="K937" s="46"/>
      <c r="L937" s="46"/>
      <c r="M937" s="46"/>
      <c r="N937" s="46"/>
      <c r="O937" s="2"/>
      <c r="P937" s="2"/>
      <c r="Q937" s="2"/>
      <c r="R937" s="2"/>
      <c r="S937" s="2"/>
      <c r="T937" s="2"/>
      <c r="U937" s="2"/>
      <c r="V937" s="2"/>
      <c r="W937" s="2"/>
      <c r="X937" s="2"/>
      <c r="Y937" s="2"/>
      <c r="Z937" s="1"/>
      <c r="AA937" s="1"/>
      <c r="AB937" s="1"/>
      <c r="AC937" s="1"/>
      <c r="AD937" s="1"/>
    </row>
    <row r="938" spans="1:30" ht="15.75" customHeight="1">
      <c r="A938" s="46"/>
      <c r="B938" s="46"/>
      <c r="C938" s="46"/>
      <c r="D938" s="46"/>
      <c r="E938" s="46"/>
      <c r="F938" s="46"/>
      <c r="G938" s="46"/>
      <c r="H938" s="46"/>
      <c r="I938" s="46"/>
      <c r="J938" s="46"/>
      <c r="K938" s="46"/>
      <c r="L938" s="46"/>
      <c r="M938" s="46"/>
      <c r="N938" s="46"/>
      <c r="O938" s="2"/>
      <c r="P938" s="2"/>
      <c r="Q938" s="2"/>
      <c r="R938" s="2"/>
      <c r="S938" s="2"/>
      <c r="T938" s="2"/>
      <c r="U938" s="2"/>
      <c r="V938" s="2"/>
      <c r="W938" s="2"/>
      <c r="X938" s="2"/>
      <c r="Y938" s="2"/>
      <c r="Z938" s="1"/>
      <c r="AA938" s="1"/>
      <c r="AB938" s="1"/>
      <c r="AC938" s="1"/>
      <c r="AD938" s="1"/>
    </row>
    <row r="939" spans="1:30" ht="15.75" customHeight="1">
      <c r="A939" s="46"/>
      <c r="B939" s="46"/>
      <c r="C939" s="46"/>
      <c r="D939" s="46"/>
      <c r="E939" s="46"/>
      <c r="F939" s="46"/>
      <c r="G939" s="46"/>
      <c r="H939" s="46"/>
      <c r="I939" s="46"/>
      <c r="J939" s="46"/>
      <c r="K939" s="46"/>
      <c r="L939" s="46"/>
      <c r="M939" s="46"/>
      <c r="N939" s="46"/>
      <c r="O939" s="2"/>
      <c r="P939" s="2"/>
      <c r="Q939" s="2"/>
      <c r="R939" s="2"/>
      <c r="S939" s="2"/>
      <c r="T939" s="2"/>
      <c r="U939" s="2"/>
      <c r="V939" s="2"/>
      <c r="W939" s="2"/>
      <c r="X939" s="2"/>
      <c r="Y939" s="2"/>
      <c r="Z939" s="1"/>
      <c r="AA939" s="1"/>
      <c r="AB939" s="1"/>
      <c r="AC939" s="1"/>
      <c r="AD939" s="1"/>
    </row>
    <row r="940" spans="1:30" ht="15.75" customHeight="1">
      <c r="A940" s="46"/>
      <c r="B940" s="46"/>
      <c r="C940" s="46"/>
      <c r="D940" s="46"/>
      <c r="E940" s="46"/>
      <c r="F940" s="46"/>
      <c r="G940" s="46"/>
      <c r="H940" s="46"/>
      <c r="I940" s="46"/>
      <c r="J940" s="46"/>
      <c r="K940" s="46"/>
      <c r="L940" s="46"/>
      <c r="M940" s="46"/>
      <c r="N940" s="46"/>
      <c r="O940" s="2"/>
      <c r="P940" s="2"/>
      <c r="Q940" s="2"/>
      <c r="R940" s="2"/>
      <c r="S940" s="2"/>
      <c r="T940" s="2"/>
      <c r="U940" s="2"/>
      <c r="V940" s="2"/>
      <c r="W940" s="2"/>
      <c r="X940" s="2"/>
      <c r="Y940" s="2"/>
      <c r="Z940" s="1"/>
      <c r="AA940" s="1"/>
      <c r="AB940" s="1"/>
      <c r="AC940" s="1"/>
      <c r="AD940" s="1"/>
    </row>
    <row r="941" spans="1:30" ht="15.75" customHeight="1">
      <c r="A941" s="46"/>
      <c r="B941" s="46"/>
      <c r="C941" s="46"/>
      <c r="D941" s="46"/>
      <c r="E941" s="46"/>
      <c r="F941" s="46"/>
      <c r="G941" s="46"/>
      <c r="H941" s="46"/>
      <c r="I941" s="46"/>
      <c r="J941" s="46"/>
      <c r="K941" s="46"/>
      <c r="L941" s="46"/>
      <c r="M941" s="46"/>
      <c r="N941" s="46"/>
      <c r="O941" s="2"/>
      <c r="P941" s="2"/>
      <c r="Q941" s="2"/>
      <c r="R941" s="2"/>
      <c r="S941" s="2"/>
      <c r="T941" s="2"/>
      <c r="U941" s="2"/>
      <c r="V941" s="2"/>
      <c r="W941" s="2"/>
      <c r="X941" s="2"/>
      <c r="Y941" s="2"/>
      <c r="Z941" s="1"/>
      <c r="AA941" s="1"/>
      <c r="AB941" s="1"/>
      <c r="AC941" s="1"/>
      <c r="AD941" s="1"/>
    </row>
    <row r="942" spans="1:30" ht="15.75" customHeight="1">
      <c r="A942" s="46"/>
      <c r="B942" s="46"/>
      <c r="C942" s="46"/>
      <c r="D942" s="46"/>
      <c r="E942" s="46"/>
      <c r="F942" s="46"/>
      <c r="G942" s="46"/>
      <c r="H942" s="46"/>
      <c r="I942" s="46"/>
      <c r="J942" s="46"/>
      <c r="K942" s="46"/>
      <c r="L942" s="46"/>
      <c r="M942" s="46"/>
      <c r="N942" s="46"/>
      <c r="O942" s="2"/>
      <c r="P942" s="2"/>
      <c r="Q942" s="2"/>
      <c r="R942" s="2"/>
      <c r="S942" s="2"/>
      <c r="T942" s="2"/>
      <c r="U942" s="2"/>
      <c r="V942" s="2"/>
      <c r="W942" s="2"/>
      <c r="X942" s="2"/>
      <c r="Y942" s="2"/>
      <c r="Z942" s="1"/>
      <c r="AA942" s="1"/>
      <c r="AB942" s="1"/>
      <c r="AC942" s="1"/>
      <c r="AD942" s="1"/>
    </row>
    <row r="943" spans="1:30" ht="15.75" customHeight="1">
      <c r="A943" s="46"/>
      <c r="B943" s="46"/>
      <c r="C943" s="46"/>
      <c r="D943" s="46"/>
      <c r="E943" s="46"/>
      <c r="F943" s="46"/>
      <c r="G943" s="46"/>
      <c r="H943" s="46"/>
      <c r="I943" s="46"/>
      <c r="J943" s="46"/>
      <c r="K943" s="46"/>
      <c r="L943" s="46"/>
      <c r="M943" s="46"/>
      <c r="N943" s="46"/>
      <c r="O943" s="2"/>
      <c r="P943" s="2"/>
      <c r="Q943" s="2"/>
      <c r="R943" s="2"/>
      <c r="S943" s="2"/>
      <c r="T943" s="2"/>
      <c r="U943" s="2"/>
      <c r="V943" s="2"/>
      <c r="W943" s="2"/>
      <c r="X943" s="2"/>
      <c r="Y943" s="2"/>
      <c r="Z943" s="1"/>
      <c r="AA943" s="1"/>
      <c r="AB943" s="1"/>
      <c r="AC943" s="1"/>
      <c r="AD943" s="1"/>
    </row>
    <row r="944" spans="1:30" ht="15.75" customHeight="1">
      <c r="A944" s="46"/>
      <c r="B944" s="46"/>
      <c r="C944" s="46"/>
      <c r="D944" s="46"/>
      <c r="E944" s="46"/>
      <c r="F944" s="46"/>
      <c r="G944" s="46"/>
      <c r="H944" s="46"/>
      <c r="I944" s="46"/>
      <c r="J944" s="46"/>
      <c r="K944" s="46"/>
      <c r="L944" s="46"/>
      <c r="M944" s="46"/>
      <c r="N944" s="46"/>
      <c r="O944" s="2"/>
      <c r="P944" s="2"/>
      <c r="Q944" s="2"/>
      <c r="R944" s="2"/>
      <c r="S944" s="2"/>
      <c r="T944" s="2"/>
      <c r="U944" s="2"/>
      <c r="V944" s="2"/>
      <c r="W944" s="2"/>
      <c r="X944" s="2"/>
      <c r="Y944" s="2"/>
      <c r="Z944" s="1"/>
      <c r="AA944" s="1"/>
      <c r="AB944" s="1"/>
      <c r="AC944" s="1"/>
      <c r="AD944" s="1"/>
    </row>
    <row r="945" spans="1:30" ht="15.75" customHeight="1">
      <c r="A945" s="46"/>
      <c r="B945" s="46"/>
      <c r="C945" s="46"/>
      <c r="D945" s="46"/>
      <c r="E945" s="46"/>
      <c r="F945" s="46"/>
      <c r="G945" s="46"/>
      <c r="H945" s="46"/>
      <c r="I945" s="46"/>
      <c r="J945" s="46"/>
      <c r="K945" s="46"/>
      <c r="L945" s="46"/>
      <c r="M945" s="46"/>
      <c r="N945" s="46"/>
      <c r="O945" s="2"/>
      <c r="P945" s="2"/>
      <c r="Q945" s="2"/>
      <c r="R945" s="2"/>
      <c r="S945" s="2"/>
      <c r="T945" s="2"/>
      <c r="U945" s="2"/>
      <c r="V945" s="2"/>
      <c r="W945" s="2"/>
      <c r="X945" s="2"/>
      <c r="Y945" s="2"/>
      <c r="Z945" s="1"/>
      <c r="AA945" s="1"/>
      <c r="AB945" s="1"/>
      <c r="AC945" s="1"/>
      <c r="AD945" s="1"/>
    </row>
    <row r="946" spans="1:30" ht="15.75" customHeight="1">
      <c r="A946" s="46"/>
      <c r="B946" s="46"/>
      <c r="C946" s="46"/>
      <c r="D946" s="46"/>
      <c r="E946" s="46"/>
      <c r="F946" s="46"/>
      <c r="G946" s="46"/>
      <c r="H946" s="46"/>
      <c r="I946" s="46"/>
      <c r="J946" s="46"/>
      <c r="K946" s="46"/>
      <c r="L946" s="46"/>
      <c r="M946" s="46"/>
      <c r="N946" s="46"/>
      <c r="O946" s="2"/>
      <c r="P946" s="2"/>
      <c r="Q946" s="2"/>
      <c r="R946" s="2"/>
      <c r="S946" s="2"/>
      <c r="T946" s="2"/>
      <c r="U946" s="2"/>
      <c r="V946" s="2"/>
      <c r="W946" s="2"/>
      <c r="X946" s="2"/>
      <c r="Y946" s="2"/>
      <c r="Z946" s="1"/>
      <c r="AA946" s="1"/>
      <c r="AB946" s="1"/>
      <c r="AC946" s="1"/>
      <c r="AD946" s="1"/>
    </row>
    <row r="947" spans="1:30" ht="15.75" customHeight="1">
      <c r="A947" s="46"/>
      <c r="B947" s="46"/>
      <c r="C947" s="46"/>
      <c r="D947" s="46"/>
      <c r="E947" s="46"/>
      <c r="F947" s="46"/>
      <c r="G947" s="46"/>
      <c r="H947" s="46"/>
      <c r="I947" s="46"/>
      <c r="J947" s="46"/>
      <c r="K947" s="46"/>
      <c r="L947" s="46"/>
      <c r="M947" s="46"/>
      <c r="N947" s="46"/>
      <c r="O947" s="2"/>
      <c r="P947" s="2"/>
      <c r="Q947" s="2"/>
      <c r="R947" s="2"/>
      <c r="S947" s="2"/>
      <c r="T947" s="2"/>
      <c r="U947" s="2"/>
      <c r="V947" s="2"/>
      <c r="W947" s="2"/>
      <c r="X947" s="2"/>
      <c r="Y947" s="2"/>
      <c r="Z947" s="1"/>
      <c r="AA947" s="1"/>
      <c r="AB947" s="1"/>
      <c r="AC947" s="1"/>
      <c r="AD947" s="1"/>
    </row>
    <row r="948" spans="1:30" ht="15.75" customHeight="1">
      <c r="A948" s="46"/>
      <c r="B948" s="46"/>
      <c r="C948" s="46"/>
      <c r="D948" s="46"/>
      <c r="E948" s="46"/>
      <c r="F948" s="46"/>
      <c r="G948" s="46"/>
      <c r="H948" s="46"/>
      <c r="I948" s="46"/>
      <c r="J948" s="46"/>
      <c r="K948" s="46"/>
      <c r="L948" s="46"/>
      <c r="M948" s="46"/>
      <c r="N948" s="46"/>
      <c r="O948" s="2"/>
      <c r="P948" s="2"/>
      <c r="Q948" s="2"/>
      <c r="R948" s="2"/>
      <c r="S948" s="2"/>
      <c r="T948" s="2"/>
      <c r="U948" s="2"/>
      <c r="V948" s="2"/>
      <c r="W948" s="2"/>
      <c r="X948" s="2"/>
      <c r="Y948" s="2"/>
      <c r="Z948" s="1"/>
      <c r="AA948" s="1"/>
      <c r="AB948" s="1"/>
      <c r="AC948" s="1"/>
      <c r="AD948" s="1"/>
    </row>
    <row r="949" spans="1:30" ht="15.75" customHeight="1">
      <c r="A949" s="46"/>
      <c r="B949" s="46"/>
      <c r="C949" s="46"/>
      <c r="D949" s="46"/>
      <c r="E949" s="46"/>
      <c r="F949" s="46"/>
      <c r="G949" s="46"/>
      <c r="H949" s="46"/>
      <c r="I949" s="46"/>
      <c r="J949" s="46"/>
      <c r="K949" s="46"/>
      <c r="L949" s="46"/>
      <c r="M949" s="46"/>
      <c r="N949" s="46"/>
      <c r="O949" s="2"/>
      <c r="P949" s="2"/>
      <c r="Q949" s="2"/>
      <c r="R949" s="2"/>
      <c r="S949" s="2"/>
      <c r="T949" s="2"/>
      <c r="U949" s="2"/>
      <c r="V949" s="2"/>
      <c r="W949" s="2"/>
      <c r="X949" s="2"/>
      <c r="Y949" s="2"/>
      <c r="Z949" s="1"/>
      <c r="AA949" s="1"/>
      <c r="AB949" s="1"/>
      <c r="AC949" s="1"/>
      <c r="AD949" s="1"/>
    </row>
    <row r="950" spans="1:30" ht="15.75" customHeight="1">
      <c r="A950" s="46"/>
      <c r="B950" s="46"/>
      <c r="C950" s="46"/>
      <c r="D950" s="46"/>
      <c r="E950" s="46"/>
      <c r="F950" s="46"/>
      <c r="G950" s="46"/>
      <c r="H950" s="46"/>
      <c r="I950" s="46"/>
      <c r="J950" s="46"/>
      <c r="K950" s="46"/>
      <c r="L950" s="46"/>
      <c r="M950" s="46"/>
      <c r="N950" s="46"/>
      <c r="O950" s="2"/>
      <c r="P950" s="2"/>
      <c r="Q950" s="2"/>
      <c r="R950" s="2"/>
      <c r="S950" s="2"/>
      <c r="T950" s="2"/>
      <c r="U950" s="2"/>
      <c r="V950" s="2"/>
      <c r="W950" s="2"/>
      <c r="X950" s="2"/>
      <c r="Y950" s="2"/>
      <c r="Z950" s="1"/>
      <c r="AA950" s="1"/>
      <c r="AB950" s="1"/>
      <c r="AC950" s="1"/>
      <c r="AD950" s="1"/>
    </row>
    <row r="951" spans="1:30" ht="15.75" customHeight="1">
      <c r="A951" s="46"/>
      <c r="B951" s="46"/>
      <c r="C951" s="46"/>
      <c r="D951" s="46"/>
      <c r="E951" s="46"/>
      <c r="F951" s="46"/>
      <c r="G951" s="46"/>
      <c r="H951" s="46"/>
      <c r="I951" s="46"/>
      <c r="J951" s="46"/>
      <c r="K951" s="46"/>
      <c r="L951" s="46"/>
      <c r="M951" s="46"/>
      <c r="N951" s="46"/>
      <c r="O951" s="2"/>
      <c r="P951" s="2"/>
      <c r="Q951" s="2"/>
      <c r="R951" s="2"/>
      <c r="S951" s="2"/>
      <c r="T951" s="2"/>
      <c r="U951" s="2"/>
      <c r="V951" s="2"/>
      <c r="W951" s="2"/>
      <c r="X951" s="2"/>
      <c r="Y951" s="2"/>
      <c r="Z951" s="1"/>
      <c r="AA951" s="1"/>
      <c r="AB951" s="1"/>
      <c r="AC951" s="1"/>
      <c r="AD951" s="1"/>
    </row>
    <row r="952" spans="1:30" ht="15.75" customHeight="1">
      <c r="A952" s="46"/>
      <c r="B952" s="46"/>
      <c r="C952" s="46"/>
      <c r="D952" s="46"/>
      <c r="E952" s="46"/>
      <c r="F952" s="46"/>
      <c r="G952" s="46"/>
      <c r="H952" s="46"/>
      <c r="I952" s="46"/>
      <c r="J952" s="46"/>
      <c r="K952" s="46"/>
      <c r="L952" s="46"/>
      <c r="M952" s="46"/>
      <c r="N952" s="46"/>
      <c r="O952" s="2"/>
      <c r="P952" s="2"/>
      <c r="Q952" s="2"/>
      <c r="R952" s="2"/>
      <c r="S952" s="2"/>
      <c r="T952" s="2"/>
      <c r="U952" s="2"/>
      <c r="V952" s="2"/>
      <c r="W952" s="2"/>
      <c r="X952" s="2"/>
      <c r="Y952" s="2"/>
      <c r="Z952" s="1"/>
      <c r="AA952" s="1"/>
      <c r="AB952" s="1"/>
      <c r="AC952" s="1"/>
      <c r="AD952" s="1"/>
    </row>
    <row r="953" spans="1:30" ht="15.75" customHeight="1">
      <c r="A953" s="46"/>
      <c r="B953" s="46"/>
      <c r="C953" s="46"/>
      <c r="D953" s="46"/>
      <c r="E953" s="46"/>
      <c r="F953" s="46"/>
      <c r="G953" s="46"/>
      <c r="H953" s="46"/>
      <c r="I953" s="46"/>
      <c r="J953" s="46"/>
      <c r="K953" s="46"/>
      <c r="L953" s="46"/>
      <c r="M953" s="46"/>
      <c r="N953" s="46"/>
      <c r="O953" s="2"/>
      <c r="P953" s="2"/>
      <c r="Q953" s="2"/>
      <c r="R953" s="2"/>
      <c r="S953" s="2"/>
      <c r="T953" s="2"/>
      <c r="U953" s="2"/>
      <c r="V953" s="2"/>
      <c r="W953" s="2"/>
      <c r="X953" s="2"/>
      <c r="Y953" s="2"/>
      <c r="Z953" s="1"/>
      <c r="AA953" s="1"/>
      <c r="AB953" s="1"/>
      <c r="AC953" s="1"/>
      <c r="AD953" s="1"/>
    </row>
    <row r="954" spans="1:30" ht="15.75" customHeight="1">
      <c r="A954" s="46"/>
      <c r="B954" s="46"/>
      <c r="C954" s="46"/>
      <c r="D954" s="46"/>
      <c r="E954" s="46"/>
      <c r="F954" s="46"/>
      <c r="G954" s="46"/>
      <c r="H954" s="46"/>
      <c r="I954" s="46"/>
      <c r="J954" s="46"/>
      <c r="K954" s="46"/>
      <c r="L954" s="46"/>
      <c r="M954" s="46"/>
      <c r="N954" s="46"/>
      <c r="O954" s="2"/>
      <c r="P954" s="2"/>
      <c r="Q954" s="2"/>
      <c r="R954" s="2"/>
      <c r="S954" s="2"/>
      <c r="T954" s="2"/>
      <c r="U954" s="2"/>
      <c r="V954" s="2"/>
      <c r="W954" s="2"/>
      <c r="X954" s="2"/>
      <c r="Y954" s="2"/>
      <c r="Z954" s="1"/>
      <c r="AA954" s="1"/>
      <c r="AB954" s="1"/>
      <c r="AC954" s="1"/>
      <c r="AD954" s="1"/>
    </row>
    <row r="955" spans="1:30" ht="15.75" customHeight="1">
      <c r="A955" s="46"/>
      <c r="B955" s="46"/>
      <c r="C955" s="46"/>
      <c r="D955" s="46"/>
      <c r="E955" s="46"/>
      <c r="F955" s="46"/>
      <c r="G955" s="46"/>
      <c r="H955" s="46"/>
      <c r="I955" s="46"/>
      <c r="J955" s="46"/>
      <c r="K955" s="46"/>
      <c r="L955" s="46"/>
      <c r="M955" s="46"/>
      <c r="N955" s="46"/>
      <c r="O955" s="2"/>
      <c r="P955" s="2"/>
      <c r="Q955" s="2"/>
      <c r="R955" s="2"/>
      <c r="S955" s="2"/>
      <c r="T955" s="2"/>
      <c r="U955" s="2"/>
      <c r="V955" s="2"/>
      <c r="W955" s="2"/>
      <c r="X955" s="2"/>
      <c r="Y955" s="2"/>
      <c r="Z955" s="1"/>
      <c r="AA955" s="1"/>
      <c r="AB955" s="1"/>
      <c r="AC955" s="1"/>
      <c r="AD955" s="1"/>
    </row>
    <row r="956" spans="1:30" ht="15.75" customHeight="1">
      <c r="A956" s="46"/>
      <c r="B956" s="46"/>
      <c r="C956" s="46"/>
      <c r="D956" s="46"/>
      <c r="E956" s="46"/>
      <c r="F956" s="46"/>
      <c r="G956" s="46"/>
      <c r="H956" s="46"/>
      <c r="I956" s="46"/>
      <c r="J956" s="46"/>
      <c r="K956" s="46"/>
      <c r="L956" s="46"/>
      <c r="M956" s="46"/>
      <c r="N956" s="46"/>
      <c r="O956" s="2"/>
      <c r="P956" s="2"/>
      <c r="Q956" s="2"/>
      <c r="R956" s="2"/>
      <c r="S956" s="2"/>
      <c r="T956" s="2"/>
      <c r="U956" s="2"/>
      <c r="V956" s="2"/>
      <c r="W956" s="2"/>
      <c r="X956" s="2"/>
      <c r="Y956" s="2"/>
      <c r="Z956" s="1"/>
      <c r="AA956" s="1"/>
      <c r="AB956" s="1"/>
      <c r="AC956" s="1"/>
      <c r="AD956" s="1"/>
    </row>
    <row r="957" spans="1:30" ht="15.75" customHeight="1">
      <c r="A957" s="46"/>
      <c r="B957" s="46"/>
      <c r="C957" s="46"/>
      <c r="D957" s="46"/>
      <c r="E957" s="46"/>
      <c r="F957" s="46"/>
      <c r="G957" s="46"/>
      <c r="H957" s="46"/>
      <c r="I957" s="46"/>
      <c r="J957" s="46"/>
      <c r="K957" s="46"/>
      <c r="L957" s="46"/>
      <c r="M957" s="46"/>
      <c r="N957" s="46"/>
      <c r="O957" s="2"/>
      <c r="P957" s="2"/>
      <c r="Q957" s="2"/>
      <c r="R957" s="2"/>
      <c r="S957" s="2"/>
      <c r="T957" s="2"/>
      <c r="U957" s="2"/>
      <c r="V957" s="2"/>
      <c r="W957" s="2"/>
      <c r="X957" s="2"/>
      <c r="Y957" s="2"/>
      <c r="Z957" s="1"/>
      <c r="AA957" s="1"/>
      <c r="AB957" s="1"/>
      <c r="AC957" s="1"/>
      <c r="AD957" s="1"/>
    </row>
    <row r="958" spans="1:30" ht="15.75" customHeight="1">
      <c r="A958" s="46"/>
      <c r="B958" s="46"/>
      <c r="C958" s="46"/>
      <c r="D958" s="46"/>
      <c r="E958" s="46"/>
      <c r="F958" s="46"/>
      <c r="G958" s="46"/>
      <c r="H958" s="46"/>
      <c r="I958" s="46"/>
      <c r="J958" s="46"/>
      <c r="K958" s="46"/>
      <c r="L958" s="46"/>
      <c r="M958" s="46"/>
      <c r="N958" s="46"/>
      <c r="O958" s="2"/>
      <c r="P958" s="2"/>
      <c r="Q958" s="2"/>
      <c r="R958" s="2"/>
      <c r="S958" s="2"/>
      <c r="T958" s="2"/>
      <c r="U958" s="2"/>
      <c r="V958" s="2"/>
      <c r="W958" s="2"/>
      <c r="X958" s="2"/>
      <c r="Y958" s="2"/>
      <c r="Z958" s="1"/>
      <c r="AA958" s="1"/>
      <c r="AB958" s="1"/>
      <c r="AC958" s="1"/>
      <c r="AD958" s="1"/>
    </row>
    <row r="959" spans="1:30" ht="15.75" customHeight="1">
      <c r="A959" s="46"/>
      <c r="B959" s="46"/>
      <c r="C959" s="46"/>
      <c r="D959" s="46"/>
      <c r="E959" s="46"/>
      <c r="F959" s="46"/>
      <c r="G959" s="46"/>
      <c r="H959" s="46"/>
      <c r="I959" s="46"/>
      <c r="J959" s="46"/>
      <c r="K959" s="46"/>
      <c r="L959" s="46"/>
      <c r="M959" s="46"/>
      <c r="N959" s="46"/>
      <c r="O959" s="2"/>
      <c r="P959" s="2"/>
      <c r="Q959" s="2"/>
      <c r="R959" s="2"/>
      <c r="S959" s="2"/>
      <c r="T959" s="2"/>
      <c r="U959" s="2"/>
      <c r="V959" s="2"/>
      <c r="W959" s="2"/>
      <c r="X959" s="2"/>
      <c r="Y959" s="2"/>
      <c r="Z959" s="1"/>
      <c r="AA959" s="1"/>
      <c r="AB959" s="1"/>
      <c r="AC959" s="1"/>
      <c r="AD959" s="1"/>
    </row>
    <row r="960" spans="1:30" ht="15.75" customHeight="1">
      <c r="A960" s="46"/>
      <c r="B960" s="46"/>
      <c r="C960" s="46"/>
      <c r="D960" s="46"/>
      <c r="E960" s="46"/>
      <c r="F960" s="46"/>
      <c r="G960" s="46"/>
      <c r="H960" s="46"/>
      <c r="I960" s="46"/>
      <c r="J960" s="46"/>
      <c r="K960" s="46"/>
      <c r="L960" s="46"/>
      <c r="M960" s="46"/>
      <c r="N960" s="46"/>
      <c r="O960" s="2"/>
      <c r="P960" s="2"/>
      <c r="Q960" s="2"/>
      <c r="R960" s="2"/>
      <c r="S960" s="2"/>
      <c r="T960" s="2"/>
      <c r="U960" s="2"/>
      <c r="V960" s="2"/>
      <c r="W960" s="2"/>
      <c r="X960" s="2"/>
      <c r="Y960" s="2"/>
      <c r="Z960" s="1"/>
      <c r="AA960" s="1"/>
      <c r="AB960" s="1"/>
      <c r="AC960" s="1"/>
      <c r="AD960" s="1"/>
    </row>
    <row r="961" spans="1:30" ht="15.75" customHeight="1">
      <c r="A961" s="46"/>
      <c r="B961" s="46"/>
      <c r="C961" s="46"/>
      <c r="D961" s="46"/>
      <c r="E961" s="46"/>
      <c r="F961" s="46"/>
      <c r="G961" s="46"/>
      <c r="H961" s="46"/>
      <c r="I961" s="46"/>
      <c r="J961" s="46"/>
      <c r="K961" s="46"/>
      <c r="L961" s="46"/>
      <c r="M961" s="46"/>
      <c r="N961" s="46"/>
      <c r="O961" s="2"/>
      <c r="P961" s="2"/>
      <c r="Q961" s="2"/>
      <c r="R961" s="2"/>
      <c r="S961" s="2"/>
      <c r="T961" s="2"/>
      <c r="U961" s="2"/>
      <c r="V961" s="2"/>
      <c r="W961" s="2"/>
      <c r="X961" s="2"/>
      <c r="Y961" s="2"/>
      <c r="Z961" s="1"/>
      <c r="AA961" s="1"/>
      <c r="AB961" s="1"/>
      <c r="AC961" s="1"/>
      <c r="AD961" s="1"/>
    </row>
    <row r="962" spans="1:30" ht="15.75" customHeight="1">
      <c r="A962" s="46"/>
      <c r="B962" s="46"/>
      <c r="C962" s="46"/>
      <c r="D962" s="46"/>
      <c r="E962" s="46"/>
      <c r="F962" s="46"/>
      <c r="G962" s="46"/>
      <c r="H962" s="46"/>
      <c r="I962" s="46"/>
      <c r="J962" s="46"/>
      <c r="K962" s="46"/>
      <c r="L962" s="46"/>
      <c r="M962" s="46"/>
      <c r="N962" s="46"/>
      <c r="O962" s="2"/>
      <c r="P962" s="2"/>
      <c r="Q962" s="2"/>
      <c r="R962" s="2"/>
      <c r="S962" s="2"/>
      <c r="T962" s="2"/>
      <c r="U962" s="2"/>
      <c r="V962" s="2"/>
      <c r="W962" s="2"/>
      <c r="X962" s="2"/>
      <c r="Y962" s="2"/>
      <c r="Z962" s="1"/>
      <c r="AA962" s="1"/>
      <c r="AB962" s="1"/>
      <c r="AC962" s="1"/>
      <c r="AD962" s="1"/>
    </row>
    <row r="963" spans="1:30" ht="15.75" customHeight="1">
      <c r="A963" s="46"/>
      <c r="B963" s="46"/>
      <c r="C963" s="46"/>
      <c r="D963" s="46"/>
      <c r="E963" s="46"/>
      <c r="F963" s="46"/>
      <c r="G963" s="46"/>
      <c r="H963" s="46"/>
      <c r="I963" s="46"/>
      <c r="J963" s="46"/>
      <c r="K963" s="46"/>
      <c r="L963" s="46"/>
      <c r="M963" s="46"/>
      <c r="N963" s="46"/>
      <c r="O963" s="2"/>
      <c r="P963" s="2"/>
      <c r="Q963" s="2"/>
      <c r="R963" s="2"/>
      <c r="S963" s="2"/>
      <c r="T963" s="2"/>
      <c r="U963" s="2"/>
      <c r="V963" s="2"/>
      <c r="W963" s="2"/>
      <c r="X963" s="2"/>
      <c r="Y963" s="2"/>
      <c r="Z963" s="1"/>
      <c r="AA963" s="1"/>
      <c r="AB963" s="1"/>
      <c r="AC963" s="1"/>
      <c r="AD963" s="1"/>
    </row>
    <row r="964" spans="1:30" ht="15.75" customHeight="1">
      <c r="A964" s="46"/>
      <c r="B964" s="46"/>
      <c r="C964" s="46"/>
      <c r="D964" s="46"/>
      <c r="E964" s="46"/>
      <c r="F964" s="46"/>
      <c r="G964" s="46"/>
      <c r="H964" s="46"/>
      <c r="I964" s="46"/>
      <c r="J964" s="46"/>
      <c r="K964" s="46"/>
      <c r="L964" s="46"/>
      <c r="M964" s="46"/>
      <c r="N964" s="46"/>
      <c r="O964" s="2"/>
      <c r="P964" s="2"/>
      <c r="Q964" s="2"/>
      <c r="R964" s="2"/>
      <c r="S964" s="2"/>
      <c r="T964" s="2"/>
      <c r="U964" s="2"/>
      <c r="V964" s="2"/>
      <c r="W964" s="2"/>
      <c r="X964" s="2"/>
      <c r="Y964" s="2"/>
      <c r="Z964" s="1"/>
      <c r="AA964" s="1"/>
      <c r="AB964" s="1"/>
      <c r="AC964" s="1"/>
      <c r="AD964" s="1"/>
    </row>
    <row r="965" spans="1:30" ht="15.75" customHeight="1">
      <c r="A965" s="46"/>
      <c r="B965" s="46"/>
      <c r="C965" s="46"/>
      <c r="D965" s="46"/>
      <c r="E965" s="46"/>
      <c r="F965" s="46"/>
      <c r="G965" s="46"/>
      <c r="H965" s="46"/>
      <c r="I965" s="46"/>
      <c r="J965" s="46"/>
      <c r="K965" s="46"/>
      <c r="L965" s="46"/>
      <c r="M965" s="46"/>
      <c r="N965" s="46"/>
      <c r="O965" s="2"/>
      <c r="P965" s="2"/>
      <c r="Q965" s="2"/>
      <c r="R965" s="2"/>
      <c r="S965" s="2"/>
      <c r="T965" s="2"/>
      <c r="U965" s="2"/>
      <c r="V965" s="2"/>
      <c r="W965" s="2"/>
      <c r="X965" s="2"/>
      <c r="Y965" s="2"/>
      <c r="Z965" s="1"/>
      <c r="AA965" s="1"/>
      <c r="AB965" s="1"/>
      <c r="AC965" s="1"/>
      <c r="AD965" s="1"/>
    </row>
    <row r="966" spans="1:30" ht="15.75" customHeight="1">
      <c r="A966" s="46"/>
      <c r="B966" s="46"/>
      <c r="C966" s="46"/>
      <c r="D966" s="46"/>
      <c r="E966" s="46"/>
      <c r="F966" s="46"/>
      <c r="G966" s="46"/>
      <c r="H966" s="46"/>
      <c r="I966" s="46"/>
      <c r="J966" s="46"/>
      <c r="K966" s="46"/>
      <c r="L966" s="46"/>
      <c r="M966" s="46"/>
      <c r="N966" s="46"/>
      <c r="O966" s="2"/>
      <c r="P966" s="2"/>
      <c r="Q966" s="2"/>
      <c r="R966" s="2"/>
      <c r="S966" s="2"/>
      <c r="T966" s="2"/>
      <c r="U966" s="2"/>
      <c r="V966" s="2"/>
      <c r="W966" s="2"/>
      <c r="X966" s="2"/>
      <c r="Y966" s="2"/>
      <c r="Z966" s="1"/>
      <c r="AA966" s="1"/>
      <c r="AB966" s="1"/>
      <c r="AC966" s="1"/>
      <c r="AD966" s="1"/>
    </row>
    <row r="967" spans="1:30" ht="15.75" customHeight="1">
      <c r="A967" s="46"/>
      <c r="B967" s="46"/>
      <c r="C967" s="46"/>
      <c r="D967" s="46"/>
      <c r="E967" s="46"/>
      <c r="F967" s="46"/>
      <c r="G967" s="46"/>
      <c r="H967" s="46"/>
      <c r="I967" s="46"/>
      <c r="J967" s="46"/>
      <c r="K967" s="46"/>
      <c r="L967" s="46"/>
      <c r="M967" s="46"/>
      <c r="N967" s="46"/>
      <c r="O967" s="2"/>
      <c r="P967" s="2"/>
      <c r="Q967" s="2"/>
      <c r="R967" s="2"/>
      <c r="S967" s="2"/>
      <c r="T967" s="2"/>
      <c r="U967" s="2"/>
      <c r="V967" s="2"/>
      <c r="W967" s="2"/>
      <c r="X967" s="2"/>
      <c r="Y967" s="2"/>
      <c r="Z967" s="1"/>
      <c r="AA967" s="1"/>
      <c r="AB967" s="1"/>
      <c r="AC967" s="1"/>
      <c r="AD967" s="1"/>
    </row>
    <row r="968" spans="1:30" ht="15.75" customHeight="1">
      <c r="A968" s="46"/>
      <c r="B968" s="46"/>
      <c r="C968" s="46"/>
      <c r="D968" s="46"/>
      <c r="E968" s="46"/>
      <c r="F968" s="46"/>
      <c r="G968" s="46"/>
      <c r="H968" s="46"/>
      <c r="I968" s="46"/>
      <c r="J968" s="46"/>
      <c r="K968" s="46"/>
      <c r="L968" s="46"/>
      <c r="M968" s="46"/>
      <c r="N968" s="46"/>
      <c r="O968" s="2"/>
      <c r="P968" s="2"/>
      <c r="Q968" s="2"/>
      <c r="R968" s="2"/>
      <c r="S968" s="2"/>
      <c r="T968" s="2"/>
      <c r="U968" s="2"/>
      <c r="V968" s="2"/>
      <c r="W968" s="2"/>
      <c r="X968" s="2"/>
      <c r="Y968" s="2"/>
      <c r="Z968" s="1"/>
      <c r="AA968" s="1"/>
      <c r="AB968" s="1"/>
      <c r="AC968" s="1"/>
      <c r="AD968" s="1"/>
    </row>
    <row r="969" spans="1:30" ht="15.75" customHeight="1">
      <c r="A969" s="46"/>
      <c r="B969" s="46"/>
      <c r="C969" s="46"/>
      <c r="D969" s="46"/>
      <c r="E969" s="46"/>
      <c r="F969" s="46"/>
      <c r="G969" s="46"/>
      <c r="H969" s="46"/>
      <c r="I969" s="46"/>
      <c r="J969" s="46"/>
      <c r="K969" s="46"/>
      <c r="L969" s="46"/>
      <c r="M969" s="46"/>
      <c r="N969" s="46"/>
      <c r="O969" s="2"/>
      <c r="P969" s="2"/>
      <c r="Q969" s="2"/>
      <c r="R969" s="2"/>
      <c r="S969" s="2"/>
      <c r="T969" s="2"/>
      <c r="U969" s="2"/>
      <c r="V969" s="2"/>
      <c r="W969" s="2"/>
      <c r="X969" s="2"/>
      <c r="Y969" s="2"/>
      <c r="Z969" s="1"/>
      <c r="AA969" s="1"/>
      <c r="AB969" s="1"/>
      <c r="AC969" s="1"/>
      <c r="AD969" s="1"/>
    </row>
    <row r="970" spans="1:30" ht="15.75" customHeight="1">
      <c r="A970" s="46"/>
      <c r="B970" s="46"/>
      <c r="C970" s="46"/>
      <c r="D970" s="46"/>
      <c r="E970" s="46"/>
      <c r="F970" s="46"/>
      <c r="G970" s="46"/>
      <c r="H970" s="46"/>
      <c r="I970" s="46"/>
      <c r="J970" s="46"/>
      <c r="K970" s="46"/>
      <c r="L970" s="46"/>
      <c r="M970" s="46"/>
      <c r="N970" s="46"/>
      <c r="O970" s="2"/>
      <c r="P970" s="2"/>
      <c r="Q970" s="2"/>
      <c r="R970" s="2"/>
      <c r="S970" s="2"/>
      <c r="T970" s="2"/>
      <c r="U970" s="2"/>
      <c r="V970" s="2"/>
      <c r="W970" s="2"/>
      <c r="X970" s="2"/>
      <c r="Y970" s="2"/>
      <c r="Z970" s="1"/>
      <c r="AA970" s="1"/>
      <c r="AB970" s="1"/>
      <c r="AC970" s="1"/>
      <c r="AD970" s="1"/>
    </row>
    <row r="971" spans="1:30" ht="15.75" customHeight="1">
      <c r="A971" s="46"/>
      <c r="B971" s="46"/>
      <c r="C971" s="46"/>
      <c r="D971" s="46"/>
      <c r="E971" s="46"/>
      <c r="F971" s="46"/>
      <c r="G971" s="46"/>
      <c r="H971" s="46"/>
      <c r="I971" s="46"/>
      <c r="J971" s="46"/>
      <c r="K971" s="46"/>
      <c r="L971" s="46"/>
      <c r="M971" s="46"/>
      <c r="N971" s="46"/>
      <c r="O971" s="2"/>
      <c r="P971" s="2"/>
      <c r="Q971" s="2"/>
      <c r="R971" s="2"/>
      <c r="S971" s="2"/>
      <c r="T971" s="2"/>
      <c r="U971" s="2"/>
      <c r="V971" s="2"/>
      <c r="W971" s="2"/>
      <c r="X971" s="2"/>
      <c r="Y971" s="2"/>
      <c r="Z971" s="1"/>
      <c r="AA971" s="1"/>
      <c r="AB971" s="1"/>
      <c r="AC971" s="1"/>
      <c r="AD971" s="1"/>
    </row>
    <row r="972" spans="1:30" ht="15.75" customHeight="1">
      <c r="A972" s="46"/>
      <c r="B972" s="46"/>
      <c r="C972" s="46"/>
      <c r="D972" s="46"/>
      <c r="E972" s="46"/>
      <c r="F972" s="46"/>
      <c r="G972" s="46"/>
      <c r="H972" s="46"/>
      <c r="I972" s="46"/>
      <c r="J972" s="46"/>
      <c r="K972" s="46"/>
      <c r="L972" s="46"/>
      <c r="M972" s="46"/>
      <c r="N972" s="46"/>
      <c r="O972" s="2"/>
      <c r="P972" s="2"/>
      <c r="Q972" s="2"/>
      <c r="R972" s="2"/>
      <c r="S972" s="2"/>
      <c r="T972" s="2"/>
      <c r="U972" s="2"/>
      <c r="V972" s="2"/>
      <c r="W972" s="2"/>
      <c r="X972" s="2"/>
      <c r="Y972" s="2"/>
      <c r="Z972" s="1"/>
      <c r="AA972" s="1"/>
      <c r="AB972" s="1"/>
      <c r="AC972" s="1"/>
      <c r="AD972" s="1"/>
    </row>
    <row r="973" spans="1:30" ht="15.75" customHeight="1">
      <c r="A973" s="46"/>
      <c r="B973" s="46"/>
      <c r="C973" s="46"/>
      <c r="D973" s="46"/>
      <c r="E973" s="46"/>
      <c r="F973" s="46"/>
      <c r="G973" s="46"/>
      <c r="H973" s="46"/>
      <c r="I973" s="46"/>
      <c r="J973" s="46"/>
      <c r="K973" s="46"/>
      <c r="L973" s="46"/>
      <c r="M973" s="46"/>
      <c r="N973" s="46"/>
      <c r="O973" s="2"/>
      <c r="P973" s="2"/>
      <c r="Q973" s="2"/>
      <c r="R973" s="2"/>
      <c r="S973" s="2"/>
      <c r="T973" s="2"/>
      <c r="U973" s="2"/>
      <c r="V973" s="2"/>
      <c r="W973" s="2"/>
      <c r="X973" s="2"/>
      <c r="Y973" s="2"/>
      <c r="Z973" s="1"/>
      <c r="AA973" s="1"/>
      <c r="AB973" s="1"/>
      <c r="AC973" s="1"/>
      <c r="AD973" s="1"/>
    </row>
    <row r="974" spans="1:30" ht="15.75" customHeight="1">
      <c r="A974" s="46"/>
      <c r="B974" s="46"/>
      <c r="C974" s="46"/>
      <c r="D974" s="46"/>
      <c r="E974" s="46"/>
      <c r="F974" s="46"/>
      <c r="G974" s="46"/>
      <c r="H974" s="46"/>
      <c r="I974" s="46"/>
      <c r="J974" s="46"/>
      <c r="K974" s="46"/>
      <c r="L974" s="46"/>
      <c r="M974" s="46"/>
      <c r="N974" s="46"/>
      <c r="O974" s="2"/>
      <c r="P974" s="2"/>
      <c r="Q974" s="2"/>
      <c r="R974" s="2"/>
      <c r="S974" s="2"/>
      <c r="T974" s="2"/>
      <c r="U974" s="2"/>
      <c r="V974" s="2"/>
      <c r="W974" s="2"/>
      <c r="X974" s="2"/>
      <c r="Y974" s="2"/>
      <c r="Z974" s="1"/>
      <c r="AA974" s="1"/>
      <c r="AB974" s="1"/>
      <c r="AC974" s="1"/>
      <c r="AD974" s="1"/>
    </row>
    <row r="975" spans="1:30" ht="15.75" customHeight="1">
      <c r="A975" s="46"/>
      <c r="B975" s="46"/>
      <c r="C975" s="46"/>
      <c r="D975" s="46"/>
      <c r="E975" s="46"/>
      <c r="F975" s="46"/>
      <c r="G975" s="46"/>
      <c r="H975" s="46"/>
      <c r="I975" s="46"/>
      <c r="J975" s="46"/>
      <c r="K975" s="46"/>
      <c r="L975" s="46"/>
      <c r="M975" s="46"/>
      <c r="N975" s="46"/>
      <c r="O975" s="2"/>
      <c r="P975" s="2"/>
      <c r="Q975" s="2"/>
      <c r="R975" s="2"/>
      <c r="S975" s="2"/>
      <c r="T975" s="2"/>
      <c r="U975" s="2"/>
      <c r="V975" s="2"/>
      <c r="W975" s="2"/>
      <c r="X975" s="2"/>
      <c r="Y975" s="2"/>
      <c r="Z975" s="1"/>
      <c r="AA975" s="1"/>
      <c r="AB975" s="1"/>
      <c r="AC975" s="1"/>
      <c r="AD975" s="1"/>
    </row>
    <row r="976" spans="1:30" ht="15.75" customHeight="1">
      <c r="A976" s="46"/>
      <c r="B976" s="46"/>
      <c r="C976" s="46"/>
      <c r="D976" s="46"/>
      <c r="E976" s="46"/>
      <c r="F976" s="46"/>
      <c r="G976" s="46"/>
      <c r="H976" s="46"/>
      <c r="I976" s="46"/>
      <c r="J976" s="46"/>
      <c r="K976" s="46"/>
      <c r="L976" s="46"/>
      <c r="M976" s="46"/>
      <c r="N976" s="46"/>
      <c r="O976" s="2"/>
      <c r="P976" s="2"/>
      <c r="Q976" s="2"/>
      <c r="R976" s="2"/>
      <c r="S976" s="2"/>
      <c r="T976" s="2"/>
      <c r="U976" s="2"/>
      <c r="V976" s="2"/>
      <c r="W976" s="2"/>
      <c r="X976" s="2"/>
      <c r="Y976" s="2"/>
      <c r="Z976" s="1"/>
      <c r="AA976" s="1"/>
      <c r="AB976" s="1"/>
      <c r="AC976" s="1"/>
      <c r="AD976" s="1"/>
    </row>
    <row r="977" spans="1:30" ht="15.75" customHeight="1">
      <c r="A977" s="46"/>
      <c r="B977" s="46"/>
      <c r="C977" s="46"/>
      <c r="D977" s="46"/>
      <c r="E977" s="46"/>
      <c r="F977" s="46"/>
      <c r="G977" s="46"/>
      <c r="H977" s="46"/>
      <c r="I977" s="46"/>
      <c r="J977" s="46"/>
      <c r="K977" s="46"/>
      <c r="L977" s="46"/>
      <c r="M977" s="46"/>
      <c r="N977" s="46"/>
      <c r="O977" s="2"/>
      <c r="P977" s="2"/>
      <c r="Q977" s="2"/>
      <c r="R977" s="2"/>
      <c r="S977" s="2"/>
      <c r="T977" s="2"/>
      <c r="U977" s="2"/>
      <c r="V977" s="2"/>
      <c r="W977" s="2"/>
      <c r="X977" s="2"/>
      <c r="Y977" s="2"/>
      <c r="Z977" s="1"/>
      <c r="AA977" s="1"/>
      <c r="AB977" s="1"/>
      <c r="AC977" s="1"/>
      <c r="AD977" s="1"/>
    </row>
    <row r="978" spans="1:30" ht="15.75" customHeight="1">
      <c r="A978" s="46"/>
      <c r="B978" s="46"/>
      <c r="C978" s="46"/>
      <c r="D978" s="46"/>
      <c r="E978" s="46"/>
      <c r="F978" s="46"/>
      <c r="G978" s="46"/>
      <c r="H978" s="46"/>
      <c r="I978" s="46"/>
      <c r="J978" s="46"/>
      <c r="K978" s="46"/>
      <c r="L978" s="46"/>
      <c r="M978" s="46"/>
      <c r="N978" s="46"/>
      <c r="O978" s="2"/>
      <c r="P978" s="2"/>
      <c r="Q978" s="2"/>
      <c r="R978" s="2"/>
      <c r="S978" s="2"/>
      <c r="T978" s="2"/>
      <c r="U978" s="2"/>
      <c r="V978" s="2"/>
      <c r="W978" s="2"/>
      <c r="X978" s="2"/>
      <c r="Y978" s="2"/>
      <c r="Z978" s="1"/>
      <c r="AA978" s="1"/>
      <c r="AB978" s="1"/>
      <c r="AC978" s="1"/>
      <c r="AD978" s="1"/>
    </row>
    <row r="979" spans="1:30" ht="15.75" customHeight="1">
      <c r="A979" s="46"/>
      <c r="B979" s="46"/>
      <c r="C979" s="46"/>
      <c r="D979" s="46"/>
      <c r="E979" s="46"/>
      <c r="F979" s="46"/>
      <c r="G979" s="46"/>
      <c r="H979" s="46"/>
      <c r="I979" s="46"/>
      <c r="J979" s="46"/>
      <c r="K979" s="46"/>
      <c r="L979" s="46"/>
      <c r="M979" s="46"/>
      <c r="N979" s="46"/>
      <c r="O979" s="2"/>
      <c r="P979" s="2"/>
      <c r="Q979" s="2"/>
      <c r="R979" s="2"/>
      <c r="S979" s="2"/>
      <c r="T979" s="2"/>
      <c r="U979" s="2"/>
      <c r="V979" s="2"/>
      <c r="W979" s="2"/>
      <c r="X979" s="2"/>
      <c r="Y979" s="2"/>
      <c r="Z979" s="1"/>
      <c r="AA979" s="1"/>
      <c r="AB979" s="1"/>
      <c r="AC979" s="1"/>
      <c r="AD979" s="1"/>
    </row>
    <row r="980" spans="1:30" ht="15.75" customHeight="1">
      <c r="A980" s="46"/>
      <c r="B980" s="46"/>
      <c r="C980" s="46"/>
      <c r="D980" s="46"/>
      <c r="E980" s="46"/>
      <c r="F980" s="46"/>
      <c r="G980" s="46"/>
      <c r="H980" s="46"/>
      <c r="I980" s="46"/>
      <c r="J980" s="46"/>
      <c r="K980" s="46"/>
      <c r="L980" s="46"/>
      <c r="M980" s="46"/>
      <c r="N980" s="46"/>
      <c r="O980" s="2"/>
      <c r="P980" s="2"/>
      <c r="Q980" s="2"/>
      <c r="R980" s="2"/>
      <c r="S980" s="2"/>
      <c r="T980" s="2"/>
      <c r="U980" s="2"/>
      <c r="V980" s="2"/>
      <c r="W980" s="2"/>
      <c r="X980" s="2"/>
      <c r="Y980" s="2"/>
      <c r="Z980" s="1"/>
      <c r="AA980" s="1"/>
      <c r="AB980" s="1"/>
      <c r="AC980" s="1"/>
      <c r="AD980" s="1"/>
    </row>
    <row r="981" spans="1:30" ht="15.75" customHeight="1">
      <c r="A981" s="46"/>
      <c r="B981" s="46"/>
      <c r="C981" s="46"/>
      <c r="D981" s="46"/>
      <c r="E981" s="46"/>
      <c r="F981" s="46"/>
      <c r="G981" s="46"/>
      <c r="H981" s="46"/>
      <c r="I981" s="46"/>
      <c r="J981" s="46"/>
      <c r="K981" s="46"/>
      <c r="L981" s="46"/>
      <c r="M981" s="46"/>
      <c r="N981" s="46"/>
      <c r="O981" s="2"/>
      <c r="P981" s="2"/>
      <c r="Q981" s="2"/>
      <c r="R981" s="2"/>
      <c r="S981" s="2"/>
      <c r="T981" s="2"/>
      <c r="U981" s="2"/>
      <c r="V981" s="2"/>
      <c r="W981" s="2"/>
      <c r="X981" s="2"/>
      <c r="Y981" s="2"/>
      <c r="Z981" s="1"/>
      <c r="AA981" s="1"/>
      <c r="AB981" s="1"/>
      <c r="AC981" s="1"/>
      <c r="AD981" s="1"/>
    </row>
    <row r="982" spans="1:30" ht="15.75" customHeight="1">
      <c r="A982" s="46"/>
      <c r="B982" s="46"/>
      <c r="C982" s="46"/>
      <c r="D982" s="46"/>
      <c r="E982" s="46"/>
      <c r="F982" s="46"/>
      <c r="G982" s="46"/>
      <c r="H982" s="46"/>
      <c r="I982" s="46"/>
      <c r="J982" s="46"/>
      <c r="K982" s="46"/>
      <c r="L982" s="46"/>
      <c r="M982" s="46"/>
      <c r="N982" s="46"/>
      <c r="O982" s="2"/>
      <c r="P982" s="2"/>
      <c r="Q982" s="2"/>
      <c r="R982" s="2"/>
      <c r="S982" s="2"/>
      <c r="T982" s="2"/>
      <c r="U982" s="2"/>
      <c r="V982" s="2"/>
      <c r="W982" s="2"/>
      <c r="X982" s="2"/>
      <c r="Y982" s="2"/>
      <c r="Z982" s="1"/>
      <c r="AA982" s="1"/>
      <c r="AB982" s="1"/>
      <c r="AC982" s="1"/>
      <c r="AD982" s="1"/>
    </row>
    <row r="983" spans="1:30" ht="15.75" customHeight="1">
      <c r="A983" s="46"/>
      <c r="B983" s="46"/>
      <c r="C983" s="46"/>
      <c r="D983" s="46"/>
      <c r="E983" s="46"/>
      <c r="F983" s="46"/>
      <c r="G983" s="46"/>
      <c r="H983" s="46"/>
      <c r="I983" s="46"/>
      <c r="J983" s="46"/>
      <c r="K983" s="46"/>
      <c r="L983" s="46"/>
      <c r="M983" s="46"/>
      <c r="N983" s="46"/>
      <c r="O983" s="2"/>
      <c r="P983" s="2"/>
      <c r="Q983" s="2"/>
      <c r="R983" s="2"/>
      <c r="S983" s="2"/>
      <c r="T983" s="2"/>
      <c r="U983" s="2"/>
      <c r="V983" s="2"/>
      <c r="W983" s="2"/>
      <c r="X983" s="2"/>
      <c r="Y983" s="2"/>
      <c r="Z983" s="1"/>
      <c r="AA983" s="1"/>
      <c r="AB983" s="1"/>
      <c r="AC983" s="1"/>
      <c r="AD983" s="1"/>
    </row>
    <row r="984" spans="1:30" ht="15.75" customHeight="1">
      <c r="A984" s="46"/>
      <c r="B984" s="46"/>
      <c r="C984" s="46"/>
      <c r="D984" s="46"/>
      <c r="E984" s="46"/>
      <c r="F984" s="46"/>
      <c r="G984" s="46"/>
      <c r="H984" s="46"/>
      <c r="I984" s="46"/>
      <c r="J984" s="46"/>
      <c r="K984" s="46"/>
      <c r="L984" s="46"/>
      <c r="M984" s="46"/>
      <c r="N984" s="46"/>
      <c r="O984" s="2"/>
      <c r="P984" s="2"/>
      <c r="Q984" s="2"/>
      <c r="R984" s="2"/>
      <c r="S984" s="2"/>
      <c r="T984" s="2"/>
      <c r="U984" s="2"/>
      <c r="V984" s="2"/>
      <c r="W984" s="2"/>
      <c r="X984" s="2"/>
      <c r="Y984" s="2"/>
      <c r="Z984" s="1"/>
      <c r="AA984" s="1"/>
      <c r="AB984" s="1"/>
      <c r="AC984" s="1"/>
      <c r="AD984" s="1"/>
    </row>
    <row r="985" spans="1:30" ht="15.75" customHeight="1">
      <c r="A985" s="46"/>
      <c r="B985" s="46"/>
      <c r="C985" s="46"/>
      <c r="D985" s="46"/>
      <c r="E985" s="46"/>
      <c r="F985" s="46"/>
      <c r="G985" s="46"/>
      <c r="H985" s="46"/>
      <c r="I985" s="46"/>
      <c r="J985" s="46"/>
      <c r="K985" s="46"/>
      <c r="L985" s="46"/>
      <c r="M985" s="46"/>
      <c r="N985" s="46"/>
      <c r="O985" s="2"/>
      <c r="P985" s="2"/>
      <c r="Q985" s="2"/>
      <c r="R985" s="2"/>
      <c r="S985" s="2"/>
      <c r="T985" s="2"/>
      <c r="U985" s="2"/>
      <c r="V985" s="2"/>
      <c r="W985" s="2"/>
      <c r="X985" s="2"/>
      <c r="Y985" s="2"/>
      <c r="Z985" s="1"/>
      <c r="AA985" s="1"/>
      <c r="AB985" s="1"/>
      <c r="AC985" s="1"/>
      <c r="AD985" s="1"/>
    </row>
    <row r="986" spans="1:30" ht="15.75" customHeight="1">
      <c r="A986" s="46"/>
      <c r="B986" s="46"/>
      <c r="C986" s="46"/>
      <c r="D986" s="46"/>
      <c r="E986" s="46"/>
      <c r="F986" s="46"/>
      <c r="G986" s="46"/>
      <c r="H986" s="46"/>
      <c r="I986" s="46"/>
      <c r="J986" s="46"/>
      <c r="K986" s="46"/>
      <c r="L986" s="46"/>
      <c r="M986" s="46"/>
      <c r="N986" s="46"/>
      <c r="O986" s="2"/>
      <c r="P986" s="2"/>
      <c r="Q986" s="2"/>
      <c r="R986" s="2"/>
      <c r="S986" s="2"/>
      <c r="T986" s="2"/>
      <c r="U986" s="2"/>
      <c r="V986" s="2"/>
      <c r="W986" s="2"/>
      <c r="X986" s="2"/>
      <c r="Y986" s="2"/>
      <c r="Z986" s="1"/>
      <c r="AA986" s="1"/>
      <c r="AB986" s="1"/>
      <c r="AC986" s="1"/>
      <c r="AD986" s="1"/>
    </row>
    <row r="987" spans="1:30" ht="15.75" customHeight="1">
      <c r="A987" s="46"/>
      <c r="B987" s="46"/>
      <c r="C987" s="46"/>
      <c r="D987" s="46"/>
      <c r="E987" s="46"/>
      <c r="F987" s="46"/>
      <c r="G987" s="46"/>
      <c r="H987" s="46"/>
      <c r="I987" s="46"/>
      <c r="J987" s="46"/>
      <c r="K987" s="46"/>
      <c r="L987" s="46"/>
      <c r="M987" s="46"/>
      <c r="N987" s="46"/>
      <c r="O987" s="2"/>
      <c r="P987" s="2"/>
      <c r="Q987" s="2"/>
      <c r="R987" s="2"/>
      <c r="S987" s="2"/>
      <c r="T987" s="2"/>
      <c r="U987" s="2"/>
      <c r="V987" s="2"/>
      <c r="W987" s="2"/>
      <c r="X987" s="2"/>
      <c r="Y987" s="2"/>
      <c r="Z987" s="1"/>
      <c r="AA987" s="1"/>
      <c r="AB987" s="1"/>
      <c r="AC987" s="1"/>
      <c r="AD987" s="1"/>
    </row>
    <row r="988" spans="1:30" ht="15.75" customHeight="1">
      <c r="A988" s="46"/>
      <c r="B988" s="46"/>
      <c r="C988" s="46"/>
      <c r="D988" s="46"/>
      <c r="E988" s="46"/>
      <c r="F988" s="46"/>
      <c r="G988" s="46"/>
      <c r="H988" s="46"/>
      <c r="I988" s="46"/>
      <c r="J988" s="46"/>
      <c r="K988" s="46"/>
      <c r="L988" s="46"/>
      <c r="M988" s="46"/>
      <c r="N988" s="46"/>
      <c r="O988" s="2"/>
      <c r="P988" s="2"/>
      <c r="Q988" s="2"/>
      <c r="R988" s="2"/>
      <c r="S988" s="2"/>
      <c r="T988" s="2"/>
      <c r="U988" s="2"/>
      <c r="V988" s="2"/>
      <c r="W988" s="2"/>
      <c r="X988" s="2"/>
      <c r="Y988" s="2"/>
      <c r="Z988" s="1"/>
      <c r="AA988" s="1"/>
      <c r="AB988" s="1"/>
      <c r="AC988" s="1"/>
      <c r="AD988" s="1"/>
    </row>
    <row r="989" spans="1:30" ht="15.75" customHeight="1">
      <c r="A989" s="46"/>
      <c r="B989" s="46"/>
      <c r="C989" s="46"/>
      <c r="D989" s="46"/>
      <c r="E989" s="46"/>
      <c r="F989" s="46"/>
      <c r="G989" s="46"/>
      <c r="H989" s="46"/>
      <c r="I989" s="46"/>
      <c r="J989" s="46"/>
      <c r="K989" s="46"/>
      <c r="L989" s="46"/>
      <c r="M989" s="46"/>
      <c r="N989" s="46"/>
      <c r="O989" s="2"/>
      <c r="P989" s="2"/>
      <c r="Q989" s="2"/>
      <c r="R989" s="2"/>
      <c r="S989" s="2"/>
      <c r="T989" s="2"/>
      <c r="U989" s="2"/>
      <c r="V989" s="2"/>
      <c r="W989" s="2"/>
      <c r="X989" s="2"/>
      <c r="Y989" s="2"/>
      <c r="Z989" s="1"/>
      <c r="AA989" s="1"/>
      <c r="AB989" s="1"/>
      <c r="AC989" s="1"/>
      <c r="AD989" s="1"/>
    </row>
    <row r="990" spans="1:30" ht="15.75" customHeight="1">
      <c r="A990" s="46"/>
      <c r="B990" s="46"/>
      <c r="C990" s="46"/>
      <c r="D990" s="46"/>
      <c r="E990" s="46"/>
      <c r="F990" s="46"/>
      <c r="G990" s="46"/>
      <c r="H990" s="46"/>
      <c r="I990" s="46"/>
      <c r="J990" s="46"/>
      <c r="K990" s="46"/>
      <c r="L990" s="46"/>
      <c r="M990" s="46"/>
      <c r="N990" s="46"/>
      <c r="O990" s="2"/>
      <c r="P990" s="2"/>
      <c r="Q990" s="2"/>
      <c r="R990" s="2"/>
      <c r="S990" s="2"/>
      <c r="T990" s="2"/>
      <c r="U990" s="2"/>
      <c r="V990" s="2"/>
      <c r="W990" s="2"/>
      <c r="X990" s="2"/>
      <c r="Y990" s="2"/>
      <c r="Z990" s="1"/>
      <c r="AA990" s="1"/>
      <c r="AB990" s="1"/>
      <c r="AC990" s="1"/>
      <c r="AD990" s="1"/>
    </row>
    <row r="991" spans="1:30" ht="15.75" customHeight="1">
      <c r="A991" s="46"/>
      <c r="B991" s="46"/>
      <c r="C991" s="46"/>
      <c r="D991" s="46"/>
      <c r="E991" s="46"/>
      <c r="F991" s="46"/>
      <c r="G991" s="46"/>
      <c r="H991" s="46"/>
      <c r="I991" s="46"/>
      <c r="J991" s="46"/>
      <c r="K991" s="46"/>
      <c r="L991" s="46"/>
      <c r="M991" s="46"/>
      <c r="N991" s="46"/>
      <c r="O991" s="2"/>
      <c r="P991" s="2"/>
      <c r="Q991" s="2"/>
      <c r="R991" s="2"/>
      <c r="S991" s="2"/>
      <c r="T991" s="2"/>
      <c r="U991" s="2"/>
      <c r="V991" s="2"/>
      <c r="W991" s="2"/>
      <c r="X991" s="2"/>
      <c r="Y991" s="2"/>
      <c r="Z991" s="1"/>
      <c r="AA991" s="1"/>
      <c r="AB991" s="1"/>
      <c r="AC991" s="1"/>
      <c r="AD991" s="1"/>
    </row>
    <row r="992" spans="1:30" ht="15.75" customHeight="1">
      <c r="A992" s="46"/>
      <c r="B992" s="46"/>
      <c r="C992" s="46"/>
      <c r="D992" s="46"/>
      <c r="E992" s="46"/>
      <c r="F992" s="46"/>
      <c r="G992" s="46"/>
      <c r="H992" s="46"/>
      <c r="I992" s="46"/>
      <c r="J992" s="46"/>
      <c r="K992" s="46"/>
      <c r="L992" s="46"/>
      <c r="M992" s="46"/>
      <c r="N992" s="46"/>
      <c r="O992" s="2"/>
      <c r="P992" s="2"/>
      <c r="Q992" s="2"/>
      <c r="R992" s="2"/>
      <c r="S992" s="2"/>
      <c r="T992" s="2"/>
      <c r="U992" s="2"/>
      <c r="V992" s="2"/>
      <c r="W992" s="2"/>
      <c r="X992" s="2"/>
      <c r="Y992" s="2"/>
      <c r="Z992" s="1"/>
      <c r="AA992" s="1"/>
      <c r="AB992" s="1"/>
      <c r="AC992" s="1"/>
      <c r="AD992" s="1"/>
    </row>
    <row r="993" spans="1:30" ht="15.75" customHeight="1">
      <c r="A993" s="46"/>
      <c r="B993" s="46"/>
      <c r="C993" s="46"/>
      <c r="D993" s="46"/>
      <c r="E993" s="46"/>
      <c r="F993" s="46"/>
      <c r="G993" s="46"/>
      <c r="H993" s="46"/>
      <c r="I993" s="46"/>
      <c r="J993" s="46"/>
      <c r="K993" s="46"/>
      <c r="L993" s="46"/>
      <c r="M993" s="46"/>
      <c r="N993" s="46"/>
      <c r="O993" s="2"/>
      <c r="P993" s="2"/>
      <c r="Q993" s="2"/>
      <c r="R993" s="2"/>
      <c r="S993" s="2"/>
      <c r="T993" s="2"/>
      <c r="U993" s="2"/>
      <c r="V993" s="2"/>
      <c r="W993" s="2"/>
      <c r="X993" s="2"/>
      <c r="Y993" s="2"/>
      <c r="Z993" s="1"/>
      <c r="AA993" s="1"/>
      <c r="AB993" s="1"/>
      <c r="AC993" s="1"/>
      <c r="AD993" s="1"/>
    </row>
    <row r="994" spans="1:30" ht="15.75" customHeight="1">
      <c r="A994" s="46"/>
      <c r="B994" s="46"/>
      <c r="C994" s="46"/>
      <c r="D994" s="46"/>
      <c r="E994" s="46"/>
      <c r="F994" s="46"/>
      <c r="G994" s="46"/>
      <c r="H994" s="46"/>
      <c r="I994" s="46"/>
      <c r="J994" s="46"/>
      <c r="K994" s="46"/>
      <c r="L994" s="46"/>
      <c r="M994" s="46"/>
      <c r="N994" s="46"/>
      <c r="O994" s="2"/>
      <c r="P994" s="2"/>
      <c r="Q994" s="2"/>
      <c r="R994" s="2"/>
      <c r="S994" s="2"/>
      <c r="T994" s="2"/>
      <c r="U994" s="2"/>
      <c r="V994" s="2"/>
      <c r="W994" s="2"/>
      <c r="X994" s="2"/>
      <c r="Y994" s="2"/>
      <c r="Z994" s="1"/>
      <c r="AA994" s="1"/>
      <c r="AB994" s="1"/>
      <c r="AC994" s="1"/>
      <c r="AD994" s="1"/>
    </row>
    <row r="995" spans="1:30" ht="15.75" customHeight="1">
      <c r="A995" s="46"/>
      <c r="B995" s="46"/>
      <c r="C995" s="46"/>
      <c r="D995" s="46"/>
      <c r="E995" s="46"/>
      <c r="F995" s="46"/>
      <c r="G995" s="46"/>
      <c r="H995" s="46"/>
      <c r="I995" s="46"/>
      <c r="J995" s="46"/>
      <c r="K995" s="46"/>
      <c r="L995" s="46"/>
      <c r="M995" s="46"/>
      <c r="N995" s="46"/>
      <c r="O995" s="2"/>
      <c r="P995" s="2"/>
      <c r="Q995" s="2"/>
      <c r="R995" s="2"/>
      <c r="S995" s="2"/>
      <c r="T995" s="2"/>
      <c r="U995" s="2"/>
      <c r="V995" s="2"/>
      <c r="W995" s="2"/>
      <c r="X995" s="2"/>
      <c r="Y995" s="2"/>
      <c r="Z995" s="1"/>
      <c r="AA995" s="1"/>
      <c r="AB995" s="1"/>
      <c r="AC995" s="1"/>
      <c r="AD995" s="1"/>
    </row>
    <row r="996" spans="1:30" ht="15.75" customHeight="1">
      <c r="A996" s="46"/>
      <c r="B996" s="46"/>
      <c r="C996" s="46"/>
      <c r="D996" s="46"/>
      <c r="E996" s="46"/>
      <c r="F996" s="46"/>
      <c r="G996" s="46"/>
      <c r="H996" s="46"/>
      <c r="I996" s="46"/>
      <c r="J996" s="46"/>
      <c r="K996" s="46"/>
      <c r="L996" s="46"/>
      <c r="M996" s="46"/>
      <c r="N996" s="46"/>
      <c r="O996" s="2"/>
      <c r="P996" s="2"/>
      <c r="Q996" s="2"/>
      <c r="R996" s="2"/>
      <c r="S996" s="2"/>
      <c r="T996" s="2"/>
      <c r="U996" s="2"/>
      <c r="V996" s="2"/>
      <c r="W996" s="2"/>
      <c r="X996" s="2"/>
      <c r="Y996" s="2"/>
      <c r="Z996" s="1"/>
      <c r="AA996" s="1"/>
      <c r="AB996" s="1"/>
      <c r="AC996" s="1"/>
      <c r="AD996" s="1"/>
    </row>
    <row r="997" spans="1:30" ht="15.75" customHeight="1">
      <c r="A997" s="46"/>
      <c r="B997" s="46"/>
      <c r="C997" s="46"/>
      <c r="D997" s="46"/>
      <c r="E997" s="46"/>
      <c r="F997" s="46"/>
      <c r="G997" s="46"/>
      <c r="H997" s="46"/>
      <c r="I997" s="46"/>
      <c r="J997" s="46"/>
      <c r="K997" s="46"/>
      <c r="L997" s="46"/>
      <c r="M997" s="46"/>
      <c r="N997" s="46"/>
      <c r="O997" s="2"/>
      <c r="P997" s="2"/>
      <c r="Q997" s="2"/>
      <c r="R997" s="2"/>
      <c r="S997" s="2"/>
      <c r="T997" s="2"/>
      <c r="U997" s="2"/>
      <c r="V997" s="2"/>
      <c r="W997" s="2"/>
      <c r="X997" s="2"/>
      <c r="Y997" s="2"/>
      <c r="Z997" s="1"/>
      <c r="AA997" s="1"/>
      <c r="AB997" s="1"/>
      <c r="AC997" s="1"/>
      <c r="AD997" s="1"/>
    </row>
    <row r="998" spans="1:30" ht="15.75" customHeight="1">
      <c r="A998" s="46"/>
      <c r="B998" s="46"/>
      <c r="C998" s="46"/>
      <c r="D998" s="46"/>
      <c r="E998" s="46"/>
      <c r="F998" s="46"/>
      <c r="G998" s="46"/>
      <c r="H998" s="46"/>
      <c r="I998" s="46"/>
      <c r="J998" s="46"/>
      <c r="K998" s="46"/>
      <c r="L998" s="46"/>
      <c r="M998" s="46"/>
      <c r="N998" s="46"/>
      <c r="O998" s="2"/>
      <c r="P998" s="2"/>
      <c r="Q998" s="2"/>
      <c r="R998" s="2"/>
      <c r="S998" s="2"/>
      <c r="T998" s="2"/>
      <c r="U998" s="2"/>
      <c r="V998" s="2"/>
      <c r="W998" s="2"/>
      <c r="X998" s="2"/>
      <c r="Y998" s="2"/>
      <c r="Z998" s="1"/>
      <c r="AA998" s="1"/>
      <c r="AB998" s="1"/>
      <c r="AC998" s="1"/>
      <c r="AD998" s="1"/>
    </row>
    <row r="999" spans="1:30" ht="15" customHeight="1">
      <c r="A999" s="46"/>
      <c r="B999" s="46"/>
      <c r="C999" s="46"/>
      <c r="D999" s="46"/>
      <c r="E999" s="46"/>
      <c r="F999" s="46"/>
      <c r="G999" s="46"/>
      <c r="H999" s="46"/>
      <c r="I999" s="46"/>
      <c r="J999" s="46"/>
      <c r="K999" s="46"/>
      <c r="L999" s="46"/>
      <c r="M999" s="46"/>
      <c r="N999" s="46"/>
    </row>
  </sheetData>
  <autoFilter ref="O1:O1000" xr:uid="{00000000-0009-0000-0000-000001000000}"/>
  <mergeCells count="9">
    <mergeCell ref="Q249:R249"/>
    <mergeCell ref="AC1:AC2"/>
    <mergeCell ref="AD1:AD2"/>
    <mergeCell ref="A1:I1"/>
    <mergeCell ref="J1:L1"/>
    <mergeCell ref="M1:V1"/>
    <mergeCell ref="W1:Y1"/>
    <mergeCell ref="Z1:AB1"/>
    <mergeCell ref="Q247:R247"/>
  </mergeCells>
  <dataValidations disablePrompts="1" count="3">
    <dataValidation type="list" allowBlank="1" showErrorMessage="1" sqref="T4" xr:uid="{00000000-0002-0000-0100-000000000000}">
      <formula1>#REF!</formula1>
    </dataValidation>
    <dataValidation type="list" allowBlank="1" showErrorMessage="1" sqref="C3:C90 W3:W90 O3:O95 O157:O159 O107:O112 O114:O153 O155 O98:O105 K3:K84 K86:K90 Z2:Z3 T3 T5:T10 T16:T18 T27:T32 T38 T40:T48 T50:T52 T54:T56 T58:T59 T61:T65 T67:T68 T71:T82 T84 T86:T92 T95 T101 T105:T109 T112:T115 T118 T124 T128:T129 T132:T134 T136:T137 T139 T143 T158:T159 T152:T154 T145:T150 E3:E18 E21:E49 E53:E92 E98:E99 E103:E109 E111:E129 E131:E132 E134:E137 E140 E142 E144:E145 E147:E152 E154 E157:E158 Z5:Z18 Z27:Z45 Z47:Z50 Z53:Z56 Z58:Z59 Z61:Z65 Z69 AC69:AC70 Z71:Z95 Z97:Z98 Z103:Z109 Z111 Z113:Z119 Z121 Z125:Z130 Z132:Z133 Z135:Z136 Z138:Z143 Z145 Z147:Z152 Z154 Z156:Z157 Z159" xr:uid="{00000000-0002-0000-0100-000001000000}">
      <formula1>#REF!</formula1>
    </dataValidation>
    <dataValidation type="list" allowBlank="1" showInputMessage="1" showErrorMessage="1" sqref="K91:K95 K97:K121 K123:K159" xr:uid="{00000000-0002-0000-0100-000009000000}">
      <formula1>#REF!</formula1>
    </dataValidation>
  </dataValidations>
  <hyperlinks>
    <hyperlink ref="F3" r:id="rId1" xr:uid="{00000000-0004-0000-0100-000000000000}"/>
    <hyperlink ref="F4" r:id="rId2" xr:uid="{00000000-0004-0000-0100-000001000000}"/>
    <hyperlink ref="F5" r:id="rId3" xr:uid="{00000000-0004-0000-0100-000002000000}"/>
    <hyperlink ref="F9" r:id="rId4" xr:uid="{00000000-0004-0000-0100-000003000000}"/>
    <hyperlink ref="F10" r:id="rId5" xr:uid="{00000000-0004-0000-0100-000004000000}"/>
    <hyperlink ref="F11" r:id="rId6" xr:uid="{00000000-0004-0000-0100-000005000000}"/>
    <hyperlink ref="F12" r:id="rId7" xr:uid="{00000000-0004-0000-0100-000006000000}"/>
    <hyperlink ref="F13" r:id="rId8" xr:uid="{00000000-0004-0000-0100-000007000000}"/>
    <hyperlink ref="F15" r:id="rId9" xr:uid="{00000000-0004-0000-0100-000008000000}"/>
    <hyperlink ref="F16" r:id="rId10" xr:uid="{00000000-0004-0000-0100-000009000000}"/>
    <hyperlink ref="F17" r:id="rId11" xr:uid="{00000000-0004-0000-0100-00000A000000}"/>
    <hyperlink ref="F18" r:id="rId12" xr:uid="{00000000-0004-0000-0100-00000B000000}"/>
    <hyperlink ref="F19" r:id="rId13" xr:uid="{00000000-0004-0000-0100-00000C000000}"/>
    <hyperlink ref="F20" r:id="rId14" xr:uid="{00000000-0004-0000-0100-00000D000000}"/>
    <hyperlink ref="F21" r:id="rId15" xr:uid="{00000000-0004-0000-0100-00000E000000}"/>
    <hyperlink ref="F22" r:id="rId16" xr:uid="{00000000-0004-0000-0100-00000F000000}"/>
    <hyperlink ref="F23" r:id="rId17" xr:uid="{00000000-0004-0000-0100-000010000000}"/>
    <hyperlink ref="F24" r:id="rId18" xr:uid="{00000000-0004-0000-0100-000011000000}"/>
    <hyperlink ref="F25" r:id="rId19" xr:uid="{00000000-0004-0000-0100-000012000000}"/>
    <hyperlink ref="F26" r:id="rId20" xr:uid="{00000000-0004-0000-0100-000013000000}"/>
    <hyperlink ref="F27" r:id="rId21" xr:uid="{00000000-0004-0000-0100-000014000000}"/>
    <hyperlink ref="F28" r:id="rId22" xr:uid="{00000000-0004-0000-0100-000015000000}"/>
    <hyperlink ref="F29" r:id="rId23" xr:uid="{00000000-0004-0000-0100-000016000000}"/>
    <hyperlink ref="F30" r:id="rId24" xr:uid="{00000000-0004-0000-0100-000017000000}"/>
    <hyperlink ref="F31" r:id="rId25" xr:uid="{00000000-0004-0000-0100-000018000000}"/>
    <hyperlink ref="F32" r:id="rId26" xr:uid="{00000000-0004-0000-0100-000019000000}"/>
    <hyperlink ref="F33" r:id="rId27" xr:uid="{00000000-0004-0000-0100-00001A000000}"/>
    <hyperlink ref="F34" r:id="rId28" xr:uid="{00000000-0004-0000-0100-00001B000000}"/>
    <hyperlink ref="F35" r:id="rId29" xr:uid="{00000000-0004-0000-0100-00001C000000}"/>
    <hyperlink ref="F36" r:id="rId30" xr:uid="{00000000-0004-0000-0100-00001D000000}"/>
    <hyperlink ref="F37" r:id="rId31" xr:uid="{00000000-0004-0000-0100-00001E000000}"/>
    <hyperlink ref="F38" r:id="rId32" xr:uid="{00000000-0004-0000-0100-00001F000000}"/>
    <hyperlink ref="F39" r:id="rId33" xr:uid="{00000000-0004-0000-0100-000020000000}"/>
    <hyperlink ref="F40" r:id="rId34" xr:uid="{00000000-0004-0000-0100-000021000000}"/>
    <hyperlink ref="F41" r:id="rId35" xr:uid="{00000000-0004-0000-0100-000022000000}"/>
    <hyperlink ref="F42" r:id="rId36" xr:uid="{00000000-0004-0000-0100-000023000000}"/>
    <hyperlink ref="F43" r:id="rId37" xr:uid="{00000000-0004-0000-0100-000024000000}"/>
    <hyperlink ref="F44" r:id="rId38" xr:uid="{00000000-0004-0000-0100-000025000000}"/>
    <hyperlink ref="F45" r:id="rId39" xr:uid="{00000000-0004-0000-0100-000026000000}"/>
    <hyperlink ref="F46" r:id="rId40" xr:uid="{00000000-0004-0000-0100-000027000000}"/>
    <hyperlink ref="F47" r:id="rId41" xr:uid="{00000000-0004-0000-0100-000028000000}"/>
    <hyperlink ref="F48" r:id="rId42" xr:uid="{00000000-0004-0000-0100-000029000000}"/>
    <hyperlink ref="F49" r:id="rId43" xr:uid="{00000000-0004-0000-0100-00002A000000}"/>
    <hyperlink ref="F50" r:id="rId44" xr:uid="{00000000-0004-0000-0100-00002B000000}"/>
    <hyperlink ref="F51" r:id="rId45" xr:uid="{00000000-0004-0000-0100-00002C000000}"/>
    <hyperlink ref="F52" r:id="rId46" xr:uid="{00000000-0004-0000-0100-00002D000000}"/>
    <hyperlink ref="F53" r:id="rId47" xr:uid="{00000000-0004-0000-0100-00002E000000}"/>
    <hyperlink ref="F54" r:id="rId48" xr:uid="{00000000-0004-0000-0100-00002F000000}"/>
    <hyperlink ref="F55" r:id="rId49" xr:uid="{00000000-0004-0000-0100-000030000000}"/>
    <hyperlink ref="F56" r:id="rId50" xr:uid="{00000000-0004-0000-0100-000031000000}"/>
    <hyperlink ref="D57" r:id="rId51" xr:uid="{00000000-0004-0000-0100-000032000000}"/>
    <hyperlink ref="F57" r:id="rId52" xr:uid="{00000000-0004-0000-0100-000033000000}"/>
    <hyperlink ref="F58" r:id="rId53" xr:uid="{00000000-0004-0000-0100-000034000000}"/>
    <hyperlink ref="F59" r:id="rId54" xr:uid="{00000000-0004-0000-0100-000035000000}"/>
    <hyperlink ref="F60" r:id="rId55" xr:uid="{00000000-0004-0000-0100-000036000000}"/>
    <hyperlink ref="F61" r:id="rId56" xr:uid="{00000000-0004-0000-0100-000037000000}"/>
    <hyperlink ref="F62" r:id="rId57" xr:uid="{00000000-0004-0000-0100-000038000000}"/>
    <hyperlink ref="F63" r:id="rId58" xr:uid="{00000000-0004-0000-0100-000039000000}"/>
    <hyperlink ref="F64" r:id="rId59" xr:uid="{00000000-0004-0000-0100-00003A000000}"/>
    <hyperlink ref="F65" r:id="rId60" xr:uid="{00000000-0004-0000-0100-00003B000000}"/>
    <hyperlink ref="F66" r:id="rId61" xr:uid="{00000000-0004-0000-0100-00003C000000}"/>
    <hyperlink ref="F67" r:id="rId62" xr:uid="{00000000-0004-0000-0100-00003D000000}"/>
    <hyperlink ref="F68" r:id="rId63" xr:uid="{00000000-0004-0000-0100-00003E000000}"/>
    <hyperlink ref="F69" r:id="rId64" xr:uid="{00000000-0004-0000-0100-00003F000000}"/>
    <hyperlink ref="F70" r:id="rId65" xr:uid="{00000000-0004-0000-0100-000040000000}"/>
    <hyperlink ref="F71" r:id="rId66" xr:uid="{00000000-0004-0000-0100-000041000000}"/>
    <hyperlink ref="F72" r:id="rId67" xr:uid="{00000000-0004-0000-0100-000042000000}"/>
    <hyperlink ref="F73" r:id="rId68" xr:uid="{00000000-0004-0000-0100-000043000000}"/>
    <hyperlink ref="F74" r:id="rId69" xr:uid="{00000000-0004-0000-0100-000044000000}"/>
    <hyperlink ref="F75" r:id="rId70" xr:uid="{00000000-0004-0000-0100-000045000000}"/>
    <hyperlink ref="G75" r:id="rId71" xr:uid="{00000000-0004-0000-0100-000046000000}"/>
    <hyperlink ref="F76" r:id="rId72" xr:uid="{00000000-0004-0000-0100-000047000000}"/>
    <hyperlink ref="D77" r:id="rId73" xr:uid="{00000000-0004-0000-0100-000048000000}"/>
    <hyperlink ref="F77" r:id="rId74" xr:uid="{00000000-0004-0000-0100-000049000000}"/>
    <hyperlink ref="D78" r:id="rId75" xr:uid="{00000000-0004-0000-0100-00004A000000}"/>
    <hyperlink ref="F78" r:id="rId76" xr:uid="{00000000-0004-0000-0100-00004B000000}"/>
    <hyperlink ref="F79" r:id="rId77" xr:uid="{00000000-0004-0000-0100-00004C000000}"/>
    <hyperlink ref="F80" r:id="rId78" xr:uid="{00000000-0004-0000-0100-00004D000000}"/>
    <hyperlink ref="F81" r:id="rId79" xr:uid="{00000000-0004-0000-0100-00004E000000}"/>
    <hyperlink ref="F82" r:id="rId80" xr:uid="{00000000-0004-0000-0100-00004F000000}"/>
    <hyperlink ref="F83" r:id="rId81" xr:uid="{00000000-0004-0000-0100-000050000000}"/>
    <hyperlink ref="F84" r:id="rId82" xr:uid="{00000000-0004-0000-0100-000051000000}"/>
    <hyperlink ref="F85" r:id="rId83" xr:uid="{00000000-0004-0000-0100-000052000000}"/>
    <hyperlink ref="F86" r:id="rId84" xr:uid="{00000000-0004-0000-0100-000053000000}"/>
    <hyperlink ref="F87" r:id="rId85" xr:uid="{00000000-0004-0000-0100-000054000000}"/>
    <hyperlink ref="F88" r:id="rId86" xr:uid="{00000000-0004-0000-0100-000055000000}"/>
    <hyperlink ref="F89" r:id="rId87" xr:uid="{00000000-0004-0000-0100-000056000000}"/>
    <hyperlink ref="F90" r:id="rId88" xr:uid="{00000000-0004-0000-0100-000057000000}"/>
    <hyperlink ref="F91" r:id="rId89" xr:uid="{00000000-0004-0000-0100-000058000000}"/>
    <hyperlink ref="F92" r:id="rId90" xr:uid="{00000000-0004-0000-0100-000059000000}"/>
    <hyperlink ref="F93" r:id="rId91" xr:uid="{00000000-0004-0000-0100-00005A000000}"/>
    <hyperlink ref="F94" r:id="rId92" xr:uid="{00000000-0004-0000-0100-00005B000000}"/>
    <hyperlink ref="F95" r:id="rId93" xr:uid="{00000000-0004-0000-0100-00005C000000}"/>
    <hyperlink ref="F96" r:id="rId94" xr:uid="{00000000-0004-0000-0100-00005D000000}"/>
    <hyperlink ref="F97" r:id="rId95" xr:uid="{00000000-0004-0000-0100-00005E000000}"/>
    <hyperlink ref="F98" r:id="rId96" xr:uid="{00000000-0004-0000-0100-00005F000000}"/>
    <hyperlink ref="F99" r:id="rId97" xr:uid="{00000000-0004-0000-0100-000060000000}"/>
    <hyperlink ref="F100" r:id="rId98" xr:uid="{00000000-0004-0000-0100-000061000000}"/>
    <hyperlink ref="F101" r:id="rId99" xr:uid="{00000000-0004-0000-0100-000062000000}"/>
    <hyperlink ref="F102" r:id="rId100" xr:uid="{00000000-0004-0000-0100-000063000000}"/>
    <hyperlink ref="F103" r:id="rId101" xr:uid="{00000000-0004-0000-0100-000064000000}"/>
    <hyperlink ref="F104" r:id="rId102" xr:uid="{00000000-0004-0000-0100-000065000000}"/>
    <hyperlink ref="F105" r:id="rId103" xr:uid="{00000000-0004-0000-0100-000066000000}"/>
    <hyperlink ref="F106" r:id="rId104" xr:uid="{00000000-0004-0000-0100-000067000000}"/>
    <hyperlink ref="F107" r:id="rId105" xr:uid="{00000000-0004-0000-0100-000068000000}"/>
    <hyperlink ref="F108" r:id="rId106" xr:uid="{00000000-0004-0000-0100-000069000000}"/>
    <hyperlink ref="F109" r:id="rId107" xr:uid="{00000000-0004-0000-0100-00006A000000}"/>
    <hyperlink ref="F110" r:id="rId108" xr:uid="{00000000-0004-0000-0100-00006B000000}"/>
    <hyperlink ref="F111" r:id="rId109" xr:uid="{00000000-0004-0000-0100-00006C000000}"/>
    <hyperlink ref="F112" r:id="rId110" xr:uid="{00000000-0004-0000-0100-00006D000000}"/>
    <hyperlink ref="F113" r:id="rId111" xr:uid="{00000000-0004-0000-0100-00006E000000}"/>
    <hyperlink ref="F114" r:id="rId112" xr:uid="{00000000-0004-0000-0100-00006F000000}"/>
    <hyperlink ref="F115" r:id="rId113" xr:uid="{00000000-0004-0000-0100-000070000000}"/>
    <hyperlink ref="F116" r:id="rId114" xr:uid="{00000000-0004-0000-0100-000071000000}"/>
    <hyperlink ref="F117" r:id="rId115" xr:uid="{00000000-0004-0000-0100-000072000000}"/>
    <hyperlink ref="F118" r:id="rId116" xr:uid="{00000000-0004-0000-0100-000073000000}"/>
    <hyperlink ref="F119" r:id="rId117" xr:uid="{00000000-0004-0000-0100-000074000000}"/>
    <hyperlink ref="F120" r:id="rId118" xr:uid="{00000000-0004-0000-0100-000075000000}"/>
    <hyperlink ref="F121" r:id="rId119" xr:uid="{00000000-0004-0000-0100-000076000000}"/>
    <hyperlink ref="F122" r:id="rId120" xr:uid="{00000000-0004-0000-0100-000077000000}"/>
    <hyperlink ref="F123" r:id="rId121" xr:uid="{00000000-0004-0000-0100-000078000000}"/>
    <hyperlink ref="F124" r:id="rId122" xr:uid="{00000000-0004-0000-0100-000079000000}"/>
    <hyperlink ref="F125" r:id="rId123" xr:uid="{00000000-0004-0000-0100-00007A000000}"/>
    <hyperlink ref="F126" r:id="rId124" xr:uid="{00000000-0004-0000-0100-00007B000000}"/>
    <hyperlink ref="F127" r:id="rId125" xr:uid="{00000000-0004-0000-0100-00007C000000}"/>
    <hyperlink ref="F128" r:id="rId126" xr:uid="{00000000-0004-0000-0100-00007D000000}"/>
    <hyperlink ref="F129" r:id="rId127" xr:uid="{00000000-0004-0000-0100-00007E000000}"/>
    <hyperlink ref="F130" r:id="rId128" xr:uid="{00000000-0004-0000-0100-00007F000000}"/>
    <hyperlink ref="F131" r:id="rId129" xr:uid="{00000000-0004-0000-0100-000080000000}"/>
    <hyperlink ref="F132" r:id="rId130" xr:uid="{00000000-0004-0000-0100-000081000000}"/>
    <hyperlink ref="F133" r:id="rId131" xr:uid="{00000000-0004-0000-0100-000082000000}"/>
    <hyperlink ref="F134" r:id="rId132" xr:uid="{00000000-0004-0000-0100-000083000000}"/>
    <hyperlink ref="F135" r:id="rId133" xr:uid="{00000000-0004-0000-0100-000084000000}"/>
    <hyperlink ref="F136" r:id="rId134" xr:uid="{00000000-0004-0000-0100-000085000000}"/>
    <hyperlink ref="F137" r:id="rId135" xr:uid="{00000000-0004-0000-0100-000086000000}"/>
    <hyperlink ref="F138" r:id="rId136" xr:uid="{00000000-0004-0000-0100-000087000000}"/>
    <hyperlink ref="F139" r:id="rId137" xr:uid="{00000000-0004-0000-0100-000088000000}"/>
    <hyperlink ref="F140" r:id="rId138" xr:uid="{00000000-0004-0000-0100-000089000000}"/>
    <hyperlink ref="F141" r:id="rId139" xr:uid="{00000000-0004-0000-0100-00008A000000}"/>
    <hyperlink ref="F142" r:id="rId140" xr:uid="{00000000-0004-0000-0100-00008B000000}"/>
    <hyperlink ref="F143" r:id="rId141" xr:uid="{00000000-0004-0000-0100-00008C000000}"/>
    <hyperlink ref="F144" display="https://www.elsoldepuebla.com.mx/local/estas-son-las-recomendaciones-que-emitio-la-cndh-por-caso-palmarito-tochapan-en-puebla-ejercito-derechos-humanos-operativo-huachicoleros-chupaductos-sedena-salvador-cienfuegos-antonio-gali-fayad-quecholac-victor-carr" xr:uid="{00000000-0004-0000-0100-00008D000000}"/>
    <hyperlink ref="F145" r:id="rId142" xr:uid="{00000000-0004-0000-0100-00008E000000}"/>
    <hyperlink ref="F146" r:id="rId143" xr:uid="{00000000-0004-0000-0100-00008F000000}"/>
    <hyperlink ref="F147" r:id="rId144" xr:uid="{00000000-0004-0000-0100-000090000000}"/>
    <hyperlink ref="F148" r:id="rId145" xr:uid="{00000000-0004-0000-0100-000091000000}"/>
    <hyperlink ref="F149" r:id="rId146" xr:uid="{00000000-0004-0000-0100-000092000000}"/>
    <hyperlink ref="F150" r:id="rId147" xr:uid="{00000000-0004-0000-0100-000093000000}"/>
    <hyperlink ref="F151" r:id="rId148" xr:uid="{00000000-0004-0000-0100-000094000000}"/>
    <hyperlink ref="F152" r:id="rId149" xr:uid="{00000000-0004-0000-0100-000095000000}"/>
    <hyperlink ref="F153" r:id="rId150" xr:uid="{00000000-0004-0000-0100-000096000000}"/>
    <hyperlink ref="F154" r:id="rId151" xr:uid="{00000000-0004-0000-0100-000097000000}"/>
    <hyperlink ref="F155" r:id="rId152" xr:uid="{00000000-0004-0000-0100-000098000000}"/>
    <hyperlink ref="F156" r:id="rId153" xr:uid="{00000000-0004-0000-0100-000099000000}"/>
    <hyperlink ref="F157" r:id="rId154" xr:uid="{00000000-0004-0000-0100-00009A000000}"/>
    <hyperlink ref="F158" r:id="rId155" xr:uid="{00000000-0004-0000-0100-00009B000000}"/>
    <hyperlink ref="F159" r:id="rId156" xr:uid="{00000000-0004-0000-0100-00009C000000}"/>
    <hyperlink ref="F163" r:id="rId157" xr:uid="{00000000-0004-0000-0100-00009D000000}"/>
    <hyperlink ref="F160" r:id="rId158" xr:uid="{00000000-0004-0000-0100-00009E000000}"/>
    <hyperlink ref="F161" r:id="rId159" xr:uid="{00000000-0004-0000-0100-00009F000000}"/>
    <hyperlink ref="F162" r:id="rId160" xr:uid="{00000000-0004-0000-0100-0000A0000000}"/>
    <hyperlink ref="F164" r:id="rId161" xr:uid="{00000000-0004-0000-0100-0000A1000000}"/>
    <hyperlink ref="F166" r:id="rId162" xr:uid="{00000000-0004-0000-0100-0000A2000000}"/>
    <hyperlink ref="F167" r:id="rId163" xr:uid="{00000000-0004-0000-0100-0000A3000000}"/>
    <hyperlink ref="F165" r:id="rId164" xr:uid="{00000000-0004-0000-0100-0000A4000000}"/>
    <hyperlink ref="F168" r:id="rId165" xr:uid="{00000000-0004-0000-0100-0000A5000000}"/>
    <hyperlink ref="F169" r:id="rId166" xr:uid="{00000000-0004-0000-0100-0000A6000000}"/>
    <hyperlink ref="F170" r:id="rId167" xr:uid="{00000000-0004-0000-0100-0000A7000000}"/>
    <hyperlink ref="F171" r:id="rId168" xr:uid="{00000000-0004-0000-0100-0000A8000000}"/>
    <hyperlink ref="F172" r:id="rId169" xr:uid="{00000000-0004-0000-0100-0000A9000000}"/>
    <hyperlink ref="F173" r:id="rId170" xr:uid="{00000000-0004-0000-0100-0000AA000000}"/>
    <hyperlink ref="M174" r:id="rId171" display="https://depeso.com/" xr:uid="{00000000-0004-0000-0100-0000AB000000}"/>
    <hyperlink ref="F174" r:id="rId172" xr:uid="{00000000-0004-0000-0100-0000AC000000}"/>
    <hyperlink ref="H174" r:id="rId173" tooltip="Reportero es detenido arbitrariamente y sometido a tortura en Benito Juárez, Quintana Roo" display="https://articulo19.org/reportero-es-detenido-arbitrariamente-y-somerido-a-tortura-en-benito-juarez-quintana-roo/" xr:uid="{00000000-0004-0000-0100-0000AD000000}"/>
    <hyperlink ref="F176" r:id="rId174" xr:uid="{00000000-0004-0000-0100-0000AE000000}"/>
    <hyperlink ref="F177" r:id="rId175" xr:uid="{00000000-0004-0000-0100-0000AF000000}"/>
    <hyperlink ref="F178" r:id="rId176" xr:uid="{00000000-0004-0000-0100-0000B0000000}"/>
    <hyperlink ref="F175" r:id="rId177" xr:uid="{00000000-0004-0000-0100-0000B1000000}"/>
    <hyperlink ref="F179" r:id="rId178" xr:uid="{00000000-0004-0000-0100-0000B2000000}"/>
    <hyperlink ref="F180" r:id="rId179" xr:uid="{00000000-0004-0000-0100-0000B3000000}"/>
    <hyperlink ref="F181" r:id="rId180" xr:uid="{00000000-0004-0000-0100-0000B4000000}"/>
    <hyperlink ref="F182" r:id="rId181" xr:uid="{00000000-0004-0000-0100-0000B5000000}"/>
    <hyperlink ref="F185" r:id="rId182" xr:uid="{00000000-0004-0000-0100-0000B6000000}"/>
    <hyperlink ref="F186" r:id="rId183" xr:uid="{00000000-0004-0000-0100-0000B7000000}"/>
    <hyperlink ref="F187" r:id="rId184" xr:uid="{00000000-0004-0000-0100-0000B8000000}"/>
    <hyperlink ref="F188" r:id="rId185" xr:uid="{00000000-0004-0000-0100-0000B9000000}"/>
    <hyperlink ref="F189" r:id="rId186" xr:uid="{00000000-0004-0000-0100-0000BA000000}"/>
    <hyperlink ref="M189" r:id="rId187" display="https://www.facebook.com/hashtag/tecate?source=feed_text&amp;epa=HASHTAG&amp;__xts__%5B0%5D=68.ARD8I9YgUPpxMw7iRKdOrc94iXLxzfdq1574wjRfbWKAPxnz2SdAVn74iNrwzqX95imaoz9werIVE7I_v9nta3G0L4PgxqEVTTe3c4PVJLE_INSnwJGp9CYnR5JT6rGLodiVVADfgmuSHkuGto-yTWVkLwcpOsz5LMaXxELnRLbFkb4GYS9q2pyPRtYb0hEz7wUMgdmtYBDT4qu2rhvMe1hfy9EhWJuJrDDI9sULk_tMuR2h7LZZu4IjceBpI6PXXw6EBsGEBjkM4iY__-tHBrkgPNvirrGO4kILFWjDk3cX5dePvafKQnRCbeoBSVrvhdovLsQyfqPIOJp6xImzuyx8Rg&amp;__tn__=%2ANK-R" xr:uid="{00000000-0004-0000-0100-0000BB000000}"/>
    <hyperlink ref="F190" r:id="rId188" xr:uid="{00000000-0004-0000-0100-0000BC000000}"/>
    <hyperlink ref="F191" r:id="rId189" xr:uid="{00000000-0004-0000-0100-0000BD000000}"/>
    <hyperlink ref="F192" r:id="rId190" xr:uid="{00000000-0004-0000-0100-0000BE000000}"/>
    <hyperlink ref="F195" r:id="rId191" xr:uid="{00000000-0004-0000-0100-0000BF000000}"/>
    <hyperlink ref="F197" r:id="rId192" xr:uid="{00000000-0004-0000-0100-0000C0000000}"/>
    <hyperlink ref="F198" r:id="rId193" xr:uid="{00000000-0004-0000-0100-0000C1000000}"/>
    <hyperlink ref="F199" r:id="rId194" xr:uid="{00000000-0004-0000-0100-0000C2000000}"/>
    <hyperlink ref="F200" r:id="rId195" xr:uid="{00000000-0004-0000-0100-0000C3000000}"/>
    <hyperlink ref="F201" r:id="rId196" xr:uid="{00000000-0004-0000-0100-0000C4000000}"/>
    <hyperlink ref="F202" r:id="rId197" xr:uid="{00000000-0004-0000-0100-0000C5000000}"/>
    <hyperlink ref="F207" r:id="rId198" xr:uid="{00000000-0004-0000-0100-0000C6000000}"/>
    <hyperlink ref="F208" r:id="rId199" xr:uid="{00000000-0004-0000-0100-0000C7000000}"/>
    <hyperlink ref="F210" r:id="rId200" xr:uid="{00000000-0004-0000-0100-0000C8000000}"/>
    <hyperlink ref="F211" r:id="rId201" xr:uid="{00000000-0004-0000-0100-0000C9000000}"/>
    <hyperlink ref="F212" r:id="rId202" xr:uid="{00000000-0004-0000-0100-0000CA000000}"/>
    <hyperlink ref="F215" r:id="rId203" xr:uid="{00000000-0004-0000-0100-0000CB000000}"/>
    <hyperlink ref="F216" r:id="rId204" xr:uid="{00000000-0004-0000-0100-0000CC000000}"/>
    <hyperlink ref="F217" r:id="rId205" xr:uid="{00000000-0004-0000-0100-0000CD000000}"/>
    <hyperlink ref="F219" r:id="rId206" xr:uid="{00000000-0004-0000-0100-0000CE000000}"/>
    <hyperlink ref="F220" r:id="rId207" xr:uid="{00000000-0004-0000-0100-0000CF000000}"/>
    <hyperlink ref="F221" r:id="rId208" xr:uid="{00000000-0004-0000-0100-0000D0000000}"/>
    <hyperlink ref="F222" r:id="rId209" xr:uid="{00000000-0004-0000-0100-0000D1000000}"/>
    <hyperlink ref="F218" r:id="rId210" xr:uid="{00000000-0004-0000-0100-0000D2000000}"/>
    <hyperlink ref="F223" r:id="rId211" xr:uid="{00000000-0004-0000-0100-0000D3000000}"/>
    <hyperlink ref="F226" r:id="rId212" xr:uid="{00000000-0004-0000-0100-0000D4000000}"/>
    <hyperlink ref="F225" r:id="rId213" xr:uid="{00000000-0004-0000-0100-0000D5000000}"/>
    <hyperlink ref="F224" r:id="rId214" xr:uid="{00000000-0004-0000-0100-0000D6000000}"/>
    <hyperlink ref="F228" r:id="rId215" xr:uid="{00000000-0004-0000-0100-0000D7000000}"/>
    <hyperlink ref="F227" r:id="rId216" xr:uid="{00000000-0004-0000-0100-0000D8000000}"/>
    <hyperlink ref="F231" r:id="rId217" xr:uid="{00000000-0004-0000-0100-0000D9000000}"/>
    <hyperlink ref="F232" r:id="rId218" xr:uid="{00000000-0004-0000-0100-0000DA000000}"/>
    <hyperlink ref="F233" r:id="rId219" xr:uid="{00000000-0004-0000-0100-0000DB000000}"/>
    <hyperlink ref="F234" r:id="rId220" xr:uid="{00000000-0004-0000-0100-0000DC000000}"/>
    <hyperlink ref="F237" r:id="rId221" xr:uid="{00000000-0004-0000-0100-0000DD000000}"/>
    <hyperlink ref="H240" r:id="rId222" display="https://www.reporteindigo.com/reporte/conoce-el-caso-de-jose-adrian-adolescente-maya-que-a-los-14-anos-fue-detenido-y-golpeado-por-policias-de-yucatan/" xr:uid="{00000000-0004-0000-0100-0000DE000000}"/>
    <hyperlink ref="U244" r:id="rId223" display="https://www.yucatan.com.mx/merida/sigue-el-silencio-de-la-ssp-y-la-fiscalia" xr:uid="{00000000-0004-0000-0100-0000DF000000}"/>
    <hyperlink ref="F239" r:id="rId224" xr:uid="{00000000-0004-0000-0100-0000E0000000}"/>
    <hyperlink ref="F245" r:id="rId225" xr:uid="{00000000-0004-0000-0100-0000E1000000}"/>
  </hyperlinks>
  <pageMargins left="0.7" right="0.7" top="0.75" bottom="0.75" header="0" footer="0"/>
  <pageSetup paperSize="9" orientation="portrait" r:id="rId226"/>
  <legacyDrawing r:id="rId227"/>
  <extLst>
    <ext xmlns:x14="http://schemas.microsoft.com/office/spreadsheetml/2009/9/main" uri="{CCE6A557-97BC-4b89-ADB6-D9C93CAAB3DF}">
      <x14:dataValidations xmlns:xm="http://schemas.microsoft.com/office/excel/2006/main" disablePrompts="1" count="2">
        <x14:dataValidation type="list" allowBlank="1" showErrorMessage="1" xr:uid="{00000000-0002-0000-0100-00000A000000}">
          <x14:formula1>
            <xm:f>'C:\Users\Nidia\Documents\Respaldo Tío\Educiac\USAID\ONDA\[Matriz Monitoreo de Medios DA_GA.xlsx]Variables '!#REF!</xm:f>
          </x14:formula1>
          <xm:sqref>O160:O173 Z168:Z169 O175:O177 O179 T175 Z174:Z175 W164:W169 W171 W175 W179 E160:E162 E164:E165 E168:E169 E172 E175:E178 K160:K165 K168:K169 K171:K177</xm:sqref>
        </x14:dataValidation>
        <x14:dataValidation type="list" allowBlank="1" showErrorMessage="1" xr:uid="{00000000-0002-0000-0100-00000B000000}">
          <x14:formula1>
            <xm:f>'C:\Users\Nidia\Documents\Respaldo Tío\Educiac\USAID\ONDA\[Estados_Nydia.xlsx]Variables '!#REF!</xm:f>
          </x14:formula1>
          <xm:sqref>K217 E229 O220 O223 O232 O236</xm:sqref>
        </x14:dataValidation>
      </x14:dataValidations>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X9"/>
  <sheetViews>
    <sheetView topLeftCell="M1" zoomScale="70" zoomScaleNormal="70" workbookViewId="0">
      <selection activeCell="O5" sqref="O5"/>
    </sheetView>
  </sheetViews>
  <sheetFormatPr baseColWidth="10" defaultRowHeight="15"/>
  <cols>
    <col min="1" max="1" width="11.42578125" hidden="1" customWidth="1"/>
    <col min="9" max="9" width="38.28515625" customWidth="1"/>
    <col min="13" max="13" width="44" customWidth="1"/>
    <col min="15" max="15" width="24.28515625" customWidth="1"/>
    <col min="16" max="16" width="14" customWidth="1"/>
  </cols>
  <sheetData>
    <row r="1" spans="1:76" s="93" customFormat="1" ht="37.5" customHeight="1">
      <c r="A1" s="430" t="s">
        <v>1</v>
      </c>
      <c r="B1" s="431"/>
      <c r="C1" s="431"/>
      <c r="D1" s="431"/>
      <c r="E1" s="431"/>
      <c r="F1" s="431"/>
      <c r="G1" s="431"/>
      <c r="H1" s="431"/>
      <c r="I1" s="431"/>
      <c r="J1" s="430" t="s">
        <v>6</v>
      </c>
      <c r="K1" s="431"/>
      <c r="L1" s="431"/>
      <c r="M1" s="430" t="s">
        <v>7</v>
      </c>
      <c r="N1" s="431"/>
      <c r="O1" s="431"/>
      <c r="P1" s="431"/>
      <c r="Q1" s="431"/>
      <c r="R1" s="431"/>
      <c r="S1" s="431"/>
      <c r="T1" s="431"/>
      <c r="U1" s="431"/>
      <c r="V1" s="431"/>
      <c r="W1" s="430" t="s">
        <v>8</v>
      </c>
      <c r="X1" s="431"/>
      <c r="Y1" s="431"/>
      <c r="Z1" s="430" t="s">
        <v>9</v>
      </c>
      <c r="AA1" s="431"/>
      <c r="AB1" s="431"/>
      <c r="AC1" s="428" t="s">
        <v>10</v>
      </c>
      <c r="AD1" s="428" t="s">
        <v>4</v>
      </c>
      <c r="AE1" s="98"/>
      <c r="AF1" s="98"/>
      <c r="AG1" s="98"/>
      <c r="AH1" s="98"/>
      <c r="AI1" s="98"/>
      <c r="AJ1" s="98"/>
      <c r="AK1" s="98"/>
      <c r="AL1" s="98"/>
      <c r="AM1" s="98"/>
      <c r="AN1" s="98"/>
      <c r="AO1" s="98"/>
      <c r="AP1" s="98"/>
      <c r="AQ1" s="98"/>
      <c r="AR1" s="98"/>
      <c r="AS1" s="98"/>
      <c r="AT1" s="98"/>
      <c r="AU1" s="98"/>
      <c r="AV1" s="98"/>
      <c r="AW1" s="98"/>
      <c r="AX1" s="98"/>
      <c r="AY1" s="98"/>
      <c r="AZ1" s="98"/>
      <c r="BA1" s="98"/>
      <c r="BB1" s="98"/>
      <c r="BC1" s="98"/>
      <c r="BD1" s="98"/>
      <c r="BE1" s="98"/>
      <c r="BF1" s="98"/>
      <c r="BG1" s="98"/>
      <c r="BH1" s="98"/>
      <c r="BI1" s="98"/>
      <c r="BJ1" s="98"/>
      <c r="BK1" s="98"/>
      <c r="BL1" s="98"/>
      <c r="BM1" s="98"/>
      <c r="BN1" s="98"/>
      <c r="BO1" s="98"/>
      <c r="BP1" s="98"/>
      <c r="BQ1" s="98"/>
      <c r="BR1" s="98"/>
      <c r="BS1" s="98"/>
      <c r="BT1" s="98"/>
      <c r="BU1" s="98"/>
      <c r="BV1" s="98"/>
      <c r="BW1" s="98"/>
      <c r="BX1" s="98"/>
    </row>
    <row r="2" spans="1:76" s="93" customFormat="1" ht="123.75" customHeight="1">
      <c r="A2" s="100" t="s">
        <v>0</v>
      </c>
      <c r="B2" s="100" t="s">
        <v>2</v>
      </c>
      <c r="C2" s="100" t="s">
        <v>11</v>
      </c>
      <c r="D2" s="100" t="s">
        <v>12</v>
      </c>
      <c r="E2" s="100" t="s">
        <v>13</v>
      </c>
      <c r="F2" s="100" t="s">
        <v>14</v>
      </c>
      <c r="G2" s="100" t="s">
        <v>15</v>
      </c>
      <c r="H2" s="100" t="s">
        <v>16</v>
      </c>
      <c r="I2" s="100" t="s">
        <v>17</v>
      </c>
      <c r="J2" s="100" t="s">
        <v>3</v>
      </c>
      <c r="K2" s="100" t="s">
        <v>18</v>
      </c>
      <c r="L2" s="100" t="s">
        <v>19</v>
      </c>
      <c r="M2" s="100" t="s">
        <v>20</v>
      </c>
      <c r="N2" s="100" t="s">
        <v>21</v>
      </c>
      <c r="O2" s="100" t="s">
        <v>22</v>
      </c>
      <c r="P2" s="100" t="s">
        <v>23</v>
      </c>
      <c r="Q2" s="100" t="s">
        <v>24</v>
      </c>
      <c r="R2" s="100" t="s">
        <v>25</v>
      </c>
      <c r="S2" s="100" t="s">
        <v>26</v>
      </c>
      <c r="T2" s="100" t="s">
        <v>27</v>
      </c>
      <c r="U2" s="100" t="s">
        <v>28</v>
      </c>
      <c r="V2" s="100" t="s">
        <v>29</v>
      </c>
      <c r="W2" s="100" t="s">
        <v>1033</v>
      </c>
      <c r="X2" s="100" t="s">
        <v>30</v>
      </c>
      <c r="Y2" s="100" t="s">
        <v>31</v>
      </c>
      <c r="Z2" s="100" t="s">
        <v>32</v>
      </c>
      <c r="AA2" s="100" t="s">
        <v>33</v>
      </c>
      <c r="AB2" s="100" t="s">
        <v>34</v>
      </c>
      <c r="AC2" s="429"/>
      <c r="AD2" s="429"/>
      <c r="AE2" s="98"/>
      <c r="AF2" s="98"/>
      <c r="AG2" s="98"/>
      <c r="AH2" s="98"/>
      <c r="AI2" s="98"/>
      <c r="AJ2" s="98"/>
      <c r="AK2" s="98"/>
      <c r="AL2" s="98"/>
      <c r="AM2" s="98"/>
      <c r="AN2" s="98"/>
      <c r="AO2" s="98"/>
      <c r="AP2" s="98"/>
      <c r="AQ2" s="98"/>
      <c r="AR2" s="98"/>
      <c r="AS2" s="98"/>
      <c r="AT2" s="98"/>
      <c r="AU2" s="98"/>
      <c r="AV2" s="98"/>
      <c r="AW2" s="98"/>
      <c r="AX2" s="98"/>
      <c r="AY2" s="98"/>
      <c r="AZ2" s="98"/>
      <c r="BA2" s="98"/>
      <c r="BB2" s="98"/>
      <c r="BC2" s="98"/>
      <c r="BD2" s="98"/>
      <c r="BE2" s="98"/>
      <c r="BF2" s="98"/>
      <c r="BG2" s="98"/>
      <c r="BH2" s="98"/>
      <c r="BI2" s="98"/>
      <c r="BJ2" s="98"/>
      <c r="BK2" s="98"/>
      <c r="BL2" s="98"/>
      <c r="BM2" s="98"/>
      <c r="BN2" s="98"/>
      <c r="BO2" s="98"/>
      <c r="BP2" s="98"/>
      <c r="BQ2" s="98"/>
      <c r="BR2" s="98"/>
      <c r="BS2" s="98"/>
      <c r="BT2" s="98"/>
      <c r="BU2" s="98"/>
      <c r="BV2" s="98"/>
      <c r="BW2" s="98"/>
      <c r="BX2" s="98"/>
    </row>
    <row r="3" spans="1:76" s="93" customFormat="1" ht="137.25" customHeight="1">
      <c r="A3" s="9">
        <v>8</v>
      </c>
      <c r="B3" s="13">
        <v>43345</v>
      </c>
      <c r="C3" s="21" t="s">
        <v>63</v>
      </c>
      <c r="D3" s="9" t="s">
        <v>45</v>
      </c>
      <c r="E3" s="9" t="s">
        <v>145</v>
      </c>
      <c r="F3" s="23" t="s">
        <v>167</v>
      </c>
      <c r="G3" s="9" t="s">
        <v>117</v>
      </c>
      <c r="H3" s="141" t="s">
        <v>169</v>
      </c>
      <c r="I3" s="9" t="s">
        <v>170</v>
      </c>
      <c r="J3" s="9" t="s">
        <v>171</v>
      </c>
      <c r="K3" s="9" t="s">
        <v>172</v>
      </c>
      <c r="L3" s="9" t="s">
        <v>173</v>
      </c>
      <c r="M3" s="9" t="s">
        <v>174</v>
      </c>
      <c r="N3" s="9" t="s">
        <v>110</v>
      </c>
      <c r="O3" s="9" t="s">
        <v>175</v>
      </c>
      <c r="P3" s="9" t="s">
        <v>176</v>
      </c>
      <c r="Q3" s="9" t="s">
        <v>110</v>
      </c>
      <c r="R3" s="9">
        <v>1</v>
      </c>
      <c r="S3" s="9">
        <v>20</v>
      </c>
      <c r="T3" s="9" t="s">
        <v>59</v>
      </c>
      <c r="U3" s="9" t="s">
        <v>177</v>
      </c>
      <c r="V3" s="9" t="s">
        <v>178</v>
      </c>
      <c r="W3" s="9" t="s">
        <v>81</v>
      </c>
      <c r="X3" s="9" t="s">
        <v>179</v>
      </c>
      <c r="Y3" s="9" t="s">
        <v>180</v>
      </c>
      <c r="Z3" s="26" t="s">
        <v>96</v>
      </c>
      <c r="AA3" s="140" t="s">
        <v>847</v>
      </c>
      <c r="AB3" s="140" t="s">
        <v>847</v>
      </c>
      <c r="AC3" s="140" t="s">
        <v>847</v>
      </c>
      <c r="AD3" s="140" t="s">
        <v>847</v>
      </c>
    </row>
    <row r="4" spans="1:76" s="93" customFormat="1" ht="88.5" customHeight="1">
      <c r="A4" s="140"/>
      <c r="B4" s="139">
        <v>43802</v>
      </c>
      <c r="C4" s="403" t="s">
        <v>2603</v>
      </c>
      <c r="D4" s="103" t="s">
        <v>2604</v>
      </c>
      <c r="E4" s="140" t="s">
        <v>37</v>
      </c>
      <c r="F4" s="43" t="s">
        <v>2605</v>
      </c>
      <c r="G4" s="103" t="s">
        <v>42</v>
      </c>
      <c r="H4" s="141" t="s">
        <v>2606</v>
      </c>
      <c r="I4" s="9" t="s">
        <v>2607</v>
      </c>
      <c r="J4" s="140" t="s">
        <v>42</v>
      </c>
      <c r="K4" s="140" t="s">
        <v>172</v>
      </c>
      <c r="L4" s="140" t="s">
        <v>42</v>
      </c>
      <c r="M4" s="140" t="s">
        <v>42</v>
      </c>
      <c r="N4" s="329" t="s">
        <v>847</v>
      </c>
      <c r="O4" s="44" t="s">
        <v>150</v>
      </c>
      <c r="P4" s="329" t="s">
        <v>847</v>
      </c>
      <c r="Q4" s="329" t="s">
        <v>847</v>
      </c>
      <c r="R4" s="140">
        <v>41</v>
      </c>
      <c r="S4" s="140" t="s">
        <v>847</v>
      </c>
      <c r="T4" s="140" t="s">
        <v>847</v>
      </c>
      <c r="U4" s="103" t="s">
        <v>2608</v>
      </c>
      <c r="V4" s="140" t="s">
        <v>847</v>
      </c>
      <c r="W4" s="9" t="s">
        <v>81</v>
      </c>
      <c r="X4" s="9" t="s">
        <v>2609</v>
      </c>
      <c r="Y4" s="140" t="s">
        <v>847</v>
      </c>
      <c r="Z4" s="140" t="s">
        <v>847</v>
      </c>
      <c r="AA4" s="140" t="s">
        <v>847</v>
      </c>
      <c r="AB4" s="140" t="s">
        <v>847</v>
      </c>
      <c r="AC4" s="140" t="s">
        <v>847</v>
      </c>
      <c r="AD4" s="140" t="s">
        <v>847</v>
      </c>
    </row>
    <row r="5" spans="1:76" s="93" customFormat="1" ht="33" customHeight="1">
      <c r="N5" s="218" t="s">
        <v>2683</v>
      </c>
      <c r="O5" s="297" t="s">
        <v>2578</v>
      </c>
      <c r="P5" s="297" t="s">
        <v>334</v>
      </c>
      <c r="Q5" s="83">
        <f>SUM(R3:R4)</f>
        <v>42</v>
      </c>
    </row>
    <row r="6" spans="1:76" s="93" customFormat="1" ht="17.25">
      <c r="N6" s="218" t="s">
        <v>2684</v>
      </c>
      <c r="O6" s="168">
        <v>1</v>
      </c>
      <c r="P6" s="168">
        <v>41</v>
      </c>
      <c r="Q6" s="81">
        <f>SUM(O6:P6)</f>
        <v>42</v>
      </c>
    </row>
    <row r="7" spans="1:76" s="93" customFormat="1" ht="17.25">
      <c r="N7" s="218" t="s">
        <v>2685</v>
      </c>
      <c r="O7" s="298">
        <f>O6/Q6</f>
        <v>2.3809523809523808E-2</v>
      </c>
      <c r="P7" s="298">
        <f>P6/Q6</f>
        <v>0.97619047619047616</v>
      </c>
      <c r="Q7" s="299">
        <f>SUM(O7:P7)</f>
        <v>1</v>
      </c>
    </row>
    <row r="8" spans="1:76" s="93" customFormat="1" ht="17.25"/>
    <row r="9" spans="1:76" s="93" customFormat="1" ht="17.25"/>
  </sheetData>
  <mergeCells count="7">
    <mergeCell ref="AD1:AD2"/>
    <mergeCell ref="A1:I1"/>
    <mergeCell ref="J1:L1"/>
    <mergeCell ref="M1:V1"/>
    <mergeCell ref="W1:Y1"/>
    <mergeCell ref="Z1:AB1"/>
    <mergeCell ref="AC1:AC2"/>
  </mergeCells>
  <dataValidations count="1">
    <dataValidation type="list" allowBlank="1" showErrorMessage="1" sqref="Z2" xr:uid="{00000000-0002-0000-1300-000000000000}">
      <formula1>#REF!</formula1>
    </dataValidation>
  </dataValidations>
  <hyperlinks>
    <hyperlink ref="F3" r:id="rId1" xr:uid="{00000000-0004-0000-1300-000000000000}"/>
    <hyperlink ref="F4" r:id="rId2" xr:uid="{00000000-0004-0000-1300-000001000000}"/>
  </hyperlinks>
  <pageMargins left="0.7" right="0.7" top="0.75" bottom="0.75" header="0.3" footer="0.3"/>
  <legacyDrawing r:id="rId3"/>
  <extLst>
    <ext xmlns:x14="http://schemas.microsoft.com/office/spreadsheetml/2009/9/main" uri="{CCE6A557-97BC-4b89-ADB6-D9C93CAAB3DF}">
      <x14:dataValidations xmlns:xm="http://schemas.microsoft.com/office/excel/2006/main" count="1">
        <x14:dataValidation type="list" allowBlank="1" showErrorMessage="1" xr:uid="{00000000-0002-0000-1300-000001000000}">
          <x14:formula1>
            <xm:f>'C:\Users\Nidia\Documents\Respaldo Tío\Educiac\USAID\ONDA\[Matriz Monitoreo de Medios DA_GA.xlsx]Variables '!#REF!</xm:f>
          </x14:formula1>
          <xm:sqref>C3 W3:W4 O3:O4 K3 T3 E3 Z3</xm:sqref>
        </x14:dataValidation>
      </x14:dataValidation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X12"/>
  <sheetViews>
    <sheetView topLeftCell="H1" zoomScale="60" zoomScaleNormal="60" workbookViewId="0">
      <selection activeCell="R8" sqref="R8"/>
    </sheetView>
  </sheetViews>
  <sheetFormatPr baseColWidth="10" defaultRowHeight="15"/>
  <cols>
    <col min="1" max="1" width="11.42578125" hidden="1" customWidth="1"/>
    <col min="14" max="14" width="15.42578125" customWidth="1"/>
    <col min="15" max="15" width="17.42578125" customWidth="1"/>
    <col min="16" max="16" width="18.85546875" customWidth="1"/>
  </cols>
  <sheetData>
    <row r="1" spans="1:76" s="93" customFormat="1" ht="37.5" customHeight="1">
      <c r="A1" s="430" t="s">
        <v>1</v>
      </c>
      <c r="B1" s="431"/>
      <c r="C1" s="431"/>
      <c r="D1" s="431"/>
      <c r="E1" s="431"/>
      <c r="F1" s="431"/>
      <c r="G1" s="431"/>
      <c r="H1" s="431"/>
      <c r="I1" s="431"/>
      <c r="J1" s="430" t="s">
        <v>6</v>
      </c>
      <c r="K1" s="431"/>
      <c r="L1" s="431"/>
      <c r="M1" s="430" t="s">
        <v>7</v>
      </c>
      <c r="N1" s="431"/>
      <c r="O1" s="431"/>
      <c r="P1" s="431"/>
      <c r="Q1" s="431"/>
      <c r="R1" s="431"/>
      <c r="S1" s="431"/>
      <c r="T1" s="431"/>
      <c r="U1" s="431"/>
      <c r="V1" s="431"/>
      <c r="W1" s="430" t="s">
        <v>8</v>
      </c>
      <c r="X1" s="431"/>
      <c r="Y1" s="431"/>
      <c r="Z1" s="430" t="s">
        <v>9</v>
      </c>
      <c r="AA1" s="431"/>
      <c r="AB1" s="431"/>
      <c r="AC1" s="428" t="s">
        <v>10</v>
      </c>
      <c r="AD1" s="428" t="s">
        <v>4</v>
      </c>
      <c r="AE1" s="98"/>
      <c r="AF1" s="98"/>
      <c r="AG1" s="98"/>
      <c r="AH1" s="98"/>
      <c r="AI1" s="98"/>
      <c r="AJ1" s="98"/>
      <c r="AK1" s="98"/>
      <c r="AL1" s="98"/>
      <c r="AM1" s="98"/>
      <c r="AN1" s="98"/>
      <c r="AO1" s="98"/>
      <c r="AP1" s="98"/>
      <c r="AQ1" s="98"/>
      <c r="AR1" s="98"/>
      <c r="AS1" s="98"/>
      <c r="AT1" s="98"/>
      <c r="AU1" s="98"/>
      <c r="AV1" s="98"/>
      <c r="AW1" s="98"/>
      <c r="AX1" s="98"/>
      <c r="AY1" s="98"/>
      <c r="AZ1" s="98"/>
      <c r="BA1" s="98"/>
      <c r="BB1" s="98"/>
      <c r="BC1" s="98"/>
      <c r="BD1" s="98"/>
      <c r="BE1" s="98"/>
      <c r="BF1" s="98"/>
      <c r="BG1" s="98"/>
      <c r="BH1" s="98"/>
      <c r="BI1" s="98"/>
      <c r="BJ1" s="98"/>
      <c r="BK1" s="98"/>
      <c r="BL1" s="98"/>
      <c r="BM1" s="98"/>
      <c r="BN1" s="98"/>
      <c r="BO1" s="98"/>
      <c r="BP1" s="98"/>
      <c r="BQ1" s="98"/>
      <c r="BR1" s="98"/>
      <c r="BS1" s="98"/>
      <c r="BT1" s="98"/>
      <c r="BU1" s="98"/>
      <c r="BV1" s="98"/>
      <c r="BW1" s="98"/>
      <c r="BX1" s="98"/>
    </row>
    <row r="2" spans="1:76" s="93" customFormat="1" ht="123.75" customHeight="1">
      <c r="A2" s="100" t="s">
        <v>0</v>
      </c>
      <c r="B2" s="100" t="s">
        <v>2</v>
      </c>
      <c r="C2" s="100" t="s">
        <v>11</v>
      </c>
      <c r="D2" s="100" t="s">
        <v>12</v>
      </c>
      <c r="E2" s="100" t="s">
        <v>13</v>
      </c>
      <c r="F2" s="100" t="s">
        <v>14</v>
      </c>
      <c r="G2" s="100" t="s">
        <v>15</v>
      </c>
      <c r="H2" s="100" t="s">
        <v>16</v>
      </c>
      <c r="I2" s="100" t="s">
        <v>17</v>
      </c>
      <c r="J2" s="100" t="s">
        <v>3</v>
      </c>
      <c r="K2" s="100" t="s">
        <v>18</v>
      </c>
      <c r="L2" s="100" t="s">
        <v>19</v>
      </c>
      <c r="M2" s="100" t="s">
        <v>20</v>
      </c>
      <c r="N2" s="100" t="s">
        <v>21</v>
      </c>
      <c r="O2" s="100" t="s">
        <v>22</v>
      </c>
      <c r="P2" s="100" t="s">
        <v>23</v>
      </c>
      <c r="Q2" s="100" t="s">
        <v>24</v>
      </c>
      <c r="R2" s="100" t="s">
        <v>25</v>
      </c>
      <c r="S2" s="100" t="s">
        <v>26</v>
      </c>
      <c r="T2" s="100" t="s">
        <v>27</v>
      </c>
      <c r="U2" s="100" t="s">
        <v>28</v>
      </c>
      <c r="V2" s="100" t="s">
        <v>29</v>
      </c>
      <c r="W2" s="100" t="s">
        <v>1033</v>
      </c>
      <c r="X2" s="100" t="s">
        <v>30</v>
      </c>
      <c r="Y2" s="100" t="s">
        <v>31</v>
      </c>
      <c r="Z2" s="100" t="s">
        <v>32</v>
      </c>
      <c r="AA2" s="100" t="s">
        <v>33</v>
      </c>
      <c r="AB2" s="100" t="s">
        <v>34</v>
      </c>
      <c r="AC2" s="429"/>
      <c r="AD2" s="429"/>
      <c r="AE2" s="98"/>
      <c r="AF2" s="98"/>
      <c r="AG2" s="98"/>
      <c r="AH2" s="98"/>
      <c r="AI2" s="98"/>
      <c r="AJ2" s="98"/>
      <c r="AK2" s="98"/>
      <c r="AL2" s="98"/>
      <c r="AM2" s="98"/>
      <c r="AN2" s="98"/>
      <c r="AO2" s="98"/>
      <c r="AP2" s="98"/>
      <c r="AQ2" s="98"/>
      <c r="AR2" s="98"/>
      <c r="AS2" s="98"/>
      <c r="AT2" s="98"/>
      <c r="AU2" s="98"/>
      <c r="AV2" s="98"/>
      <c r="AW2" s="98"/>
      <c r="AX2" s="98"/>
      <c r="AY2" s="98"/>
      <c r="AZ2" s="98"/>
      <c r="BA2" s="98"/>
      <c r="BB2" s="98"/>
      <c r="BC2" s="98"/>
      <c r="BD2" s="98"/>
      <c r="BE2" s="98"/>
      <c r="BF2" s="98"/>
      <c r="BG2" s="98"/>
      <c r="BH2" s="98"/>
      <c r="BI2" s="98"/>
      <c r="BJ2" s="98"/>
      <c r="BK2" s="98"/>
      <c r="BL2" s="98"/>
      <c r="BM2" s="98"/>
      <c r="BN2" s="98"/>
      <c r="BO2" s="98"/>
      <c r="BP2" s="98"/>
      <c r="BQ2" s="98"/>
      <c r="BR2" s="98"/>
      <c r="BS2" s="98"/>
      <c r="BT2" s="98"/>
      <c r="BU2" s="98"/>
      <c r="BV2" s="98"/>
      <c r="BW2" s="98"/>
      <c r="BX2" s="98"/>
    </row>
    <row r="3" spans="1:76" s="2" customFormat="1" ht="157.5" customHeight="1">
      <c r="A3" s="7">
        <v>18</v>
      </c>
      <c r="B3" s="104">
        <v>43364</v>
      </c>
      <c r="C3" s="153" t="s">
        <v>5</v>
      </c>
      <c r="D3" s="103" t="s">
        <v>296</v>
      </c>
      <c r="E3" s="103" t="s">
        <v>285</v>
      </c>
      <c r="F3" s="157" t="s">
        <v>297</v>
      </c>
      <c r="G3" s="103" t="s">
        <v>298</v>
      </c>
      <c r="H3" s="103" t="s">
        <v>299</v>
      </c>
      <c r="I3" s="103" t="s">
        <v>300</v>
      </c>
      <c r="J3" s="103" t="s">
        <v>301</v>
      </c>
      <c r="K3" s="111" t="s">
        <v>113</v>
      </c>
      <c r="L3" s="111" t="s">
        <v>302</v>
      </c>
      <c r="M3" s="111" t="s">
        <v>303</v>
      </c>
      <c r="N3" s="111" t="s">
        <v>304</v>
      </c>
      <c r="O3" s="111" t="s">
        <v>55</v>
      </c>
      <c r="P3" s="111" t="s">
        <v>305</v>
      </c>
      <c r="Q3" s="111" t="s">
        <v>294</v>
      </c>
      <c r="R3" s="111">
        <v>1</v>
      </c>
      <c r="S3" s="111">
        <v>17</v>
      </c>
      <c r="T3" s="111" t="s">
        <v>306</v>
      </c>
      <c r="U3" s="111" t="s">
        <v>43</v>
      </c>
      <c r="V3" s="111" t="s">
        <v>268</v>
      </c>
      <c r="W3" s="111" t="s">
        <v>198</v>
      </c>
      <c r="X3" s="111"/>
      <c r="Y3" s="111"/>
      <c r="Z3" s="111" t="s">
        <v>61</v>
      </c>
      <c r="AA3" s="111" t="s">
        <v>307</v>
      </c>
      <c r="AB3" s="111"/>
      <c r="AC3" s="111" t="s">
        <v>308</v>
      </c>
      <c r="AD3" s="111"/>
    </row>
    <row r="4" spans="1:76" s="2" customFormat="1" ht="134.25" customHeight="1">
      <c r="A4" s="7">
        <v>26</v>
      </c>
      <c r="B4" s="208">
        <v>43391</v>
      </c>
      <c r="C4" s="153" t="s">
        <v>182</v>
      </c>
      <c r="D4" s="103" t="s">
        <v>45</v>
      </c>
      <c r="E4" s="103" t="s">
        <v>37</v>
      </c>
      <c r="F4" s="157" t="s">
        <v>391</v>
      </c>
      <c r="G4" s="103" t="s">
        <v>46</v>
      </c>
      <c r="H4" s="103" t="s">
        <v>392</v>
      </c>
      <c r="I4" s="111" t="s">
        <v>393</v>
      </c>
      <c r="J4" s="103" t="s">
        <v>394</v>
      </c>
      <c r="K4" s="111" t="s">
        <v>113</v>
      </c>
      <c r="L4" s="111" t="s">
        <v>395</v>
      </c>
      <c r="M4" s="111" t="s">
        <v>396</v>
      </c>
      <c r="N4" s="111" t="s">
        <v>385</v>
      </c>
      <c r="O4" s="111" t="s">
        <v>218</v>
      </c>
      <c r="P4" s="111" t="s">
        <v>397</v>
      </c>
      <c r="Q4" s="111" t="s">
        <v>378</v>
      </c>
      <c r="R4" s="111">
        <v>1</v>
      </c>
      <c r="S4" s="111" t="s">
        <v>41</v>
      </c>
      <c r="T4" s="111" t="s">
        <v>59</v>
      </c>
      <c r="U4" s="111" t="s">
        <v>398</v>
      </c>
      <c r="V4" s="111" t="s">
        <v>110</v>
      </c>
      <c r="W4" s="111" t="s">
        <v>81</v>
      </c>
      <c r="X4" s="111" t="s">
        <v>399</v>
      </c>
      <c r="Y4" s="111"/>
      <c r="Z4" s="121" t="s">
        <v>61</v>
      </c>
      <c r="AA4" s="111" t="s">
        <v>400</v>
      </c>
      <c r="AB4" s="111"/>
      <c r="AC4" s="111"/>
      <c r="AD4" s="111"/>
    </row>
    <row r="5" spans="1:76" s="2" customFormat="1" ht="176.25" customHeight="1">
      <c r="A5" s="7">
        <v>50</v>
      </c>
      <c r="B5" s="103" t="s">
        <v>679</v>
      </c>
      <c r="C5" s="153" t="s">
        <v>35</v>
      </c>
      <c r="D5" s="103" t="s">
        <v>680</v>
      </c>
      <c r="E5" s="103" t="s">
        <v>59</v>
      </c>
      <c r="F5" s="157" t="s">
        <v>681</v>
      </c>
      <c r="G5" s="103" t="s">
        <v>37</v>
      </c>
      <c r="H5" s="103" t="s">
        <v>682</v>
      </c>
      <c r="I5" s="103" t="s">
        <v>683</v>
      </c>
      <c r="J5" s="103" t="s">
        <v>394</v>
      </c>
      <c r="K5" s="111" t="s">
        <v>113</v>
      </c>
      <c r="L5" s="111" t="s">
        <v>684</v>
      </c>
      <c r="M5" s="111" t="s">
        <v>685</v>
      </c>
      <c r="N5" s="111" t="s">
        <v>37</v>
      </c>
      <c r="O5" s="111" t="s">
        <v>76</v>
      </c>
      <c r="P5" s="111" t="s">
        <v>686</v>
      </c>
      <c r="Q5" s="111" t="s">
        <v>81</v>
      </c>
      <c r="R5" s="111">
        <v>2</v>
      </c>
      <c r="S5" s="111" t="s">
        <v>533</v>
      </c>
      <c r="T5" s="111" t="s">
        <v>59</v>
      </c>
      <c r="U5" s="111" t="s">
        <v>687</v>
      </c>
      <c r="V5" s="111" t="s">
        <v>533</v>
      </c>
      <c r="W5" s="111" t="s">
        <v>81</v>
      </c>
      <c r="X5" s="111" t="s">
        <v>618</v>
      </c>
      <c r="Y5" s="111"/>
      <c r="Z5" s="121" t="s">
        <v>96</v>
      </c>
      <c r="AA5" s="111" t="s">
        <v>76</v>
      </c>
      <c r="AB5" s="111"/>
      <c r="AC5" s="111"/>
      <c r="AD5" s="111"/>
    </row>
    <row r="6" spans="1:76" s="2" customFormat="1" ht="147.75" customHeight="1">
      <c r="A6" s="7">
        <v>79</v>
      </c>
      <c r="B6" s="103" t="s">
        <v>967</v>
      </c>
      <c r="C6" s="15" t="s">
        <v>63</v>
      </c>
      <c r="D6" s="103" t="s">
        <v>45</v>
      </c>
      <c r="E6" s="103" t="s">
        <v>37</v>
      </c>
      <c r="F6" s="159" t="s">
        <v>968</v>
      </c>
      <c r="G6" s="103" t="s">
        <v>889</v>
      </c>
      <c r="H6" s="108" t="s">
        <v>969</v>
      </c>
      <c r="I6" s="108" t="s">
        <v>970</v>
      </c>
      <c r="J6" s="103" t="s">
        <v>394</v>
      </c>
      <c r="K6" s="111" t="s">
        <v>113</v>
      </c>
      <c r="L6" s="111" t="s">
        <v>971</v>
      </c>
      <c r="M6" s="151" t="s">
        <v>972</v>
      </c>
      <c r="N6" s="151" t="s">
        <v>533</v>
      </c>
      <c r="O6" s="151" t="s">
        <v>150</v>
      </c>
      <c r="P6" s="151" t="s">
        <v>195</v>
      </c>
      <c r="Q6" s="151" t="s">
        <v>617</v>
      </c>
      <c r="R6" s="151">
        <v>6</v>
      </c>
      <c r="S6" s="111" t="s">
        <v>847</v>
      </c>
      <c r="T6" s="111" t="s">
        <v>973</v>
      </c>
      <c r="U6" s="111" t="s">
        <v>974</v>
      </c>
      <c r="V6" s="111" t="s">
        <v>975</v>
      </c>
      <c r="W6" s="111" t="s">
        <v>617</v>
      </c>
      <c r="X6" s="111" t="s">
        <v>201</v>
      </c>
      <c r="Y6" s="111" t="s">
        <v>976</v>
      </c>
      <c r="Z6" s="121" t="s">
        <v>61</v>
      </c>
      <c r="AA6" s="111" t="s">
        <v>201</v>
      </c>
      <c r="AB6" s="111"/>
      <c r="AC6" s="111"/>
      <c r="AD6" s="111"/>
    </row>
    <row r="7" spans="1:76" s="2" customFormat="1" ht="34.5">
      <c r="B7" s="93"/>
      <c r="C7" s="93"/>
      <c r="D7" s="93"/>
      <c r="E7" s="93"/>
      <c r="F7" s="93"/>
      <c r="G7" s="93"/>
      <c r="H7" s="93"/>
      <c r="I7" s="93"/>
      <c r="J7" s="93"/>
      <c r="K7" s="93"/>
      <c r="L7" s="93"/>
      <c r="M7" s="218" t="s">
        <v>2683</v>
      </c>
      <c r="N7" s="297" t="s">
        <v>1140</v>
      </c>
      <c r="O7" s="297" t="s">
        <v>357</v>
      </c>
      <c r="P7" s="297" t="s">
        <v>2531</v>
      </c>
      <c r="Q7" s="297" t="s">
        <v>334</v>
      </c>
      <c r="R7" s="83">
        <f>SUM(R3:R6)</f>
        <v>10</v>
      </c>
      <c r="S7" s="93"/>
      <c r="T7" s="93"/>
      <c r="U7" s="93"/>
      <c r="V7" s="97"/>
      <c r="W7" s="330"/>
      <c r="X7" s="97"/>
      <c r="Y7" s="93"/>
      <c r="Z7" s="93"/>
      <c r="AA7" s="93"/>
      <c r="AB7" s="93"/>
      <c r="AC7" s="93"/>
      <c r="AD7" s="93"/>
    </row>
    <row r="8" spans="1:76" s="2" customFormat="1" ht="17.25">
      <c r="B8" s="93"/>
      <c r="C8" s="93"/>
      <c r="D8" s="93"/>
      <c r="E8" s="93"/>
      <c r="F8" s="93"/>
      <c r="G8" s="93"/>
      <c r="H8" s="93"/>
      <c r="I8" s="93"/>
      <c r="J8" s="93"/>
      <c r="K8" s="93"/>
      <c r="L8" s="93"/>
      <c r="M8" s="218" t="s">
        <v>2684</v>
      </c>
      <c r="N8" s="168">
        <v>2</v>
      </c>
      <c r="O8" s="168">
        <v>1</v>
      </c>
      <c r="P8" s="168">
        <v>1</v>
      </c>
      <c r="Q8" s="168">
        <v>6</v>
      </c>
      <c r="R8" s="81">
        <f>SUM(N8:Q8)</f>
        <v>10</v>
      </c>
      <c r="S8" s="93"/>
      <c r="T8" s="93"/>
      <c r="U8" s="93"/>
      <c r="V8" s="93"/>
      <c r="W8" s="93"/>
      <c r="X8" s="93"/>
      <c r="Y8" s="93"/>
      <c r="Z8" s="93"/>
      <c r="AA8" s="93"/>
      <c r="AB8" s="93"/>
      <c r="AC8" s="93"/>
      <c r="AD8" s="93"/>
    </row>
    <row r="9" spans="1:76" s="2" customFormat="1" ht="17.25">
      <c r="B9" s="93"/>
      <c r="C9" s="93"/>
      <c r="D9" s="93"/>
      <c r="E9" s="93"/>
      <c r="F9" s="93"/>
      <c r="G9" s="93"/>
      <c r="H9" s="93"/>
      <c r="I9" s="93"/>
      <c r="J9" s="93"/>
      <c r="K9" s="93"/>
      <c r="L9" s="93"/>
      <c r="M9" s="218" t="s">
        <v>2685</v>
      </c>
      <c r="N9" s="298">
        <f>N8/R8</f>
        <v>0.2</v>
      </c>
      <c r="O9" s="298">
        <f>O8/R8</f>
        <v>0.1</v>
      </c>
      <c r="P9" s="298">
        <f>P8/R8</f>
        <v>0.1</v>
      </c>
      <c r="Q9" s="298">
        <f>Q8/R8</f>
        <v>0.6</v>
      </c>
      <c r="R9" s="299">
        <f>SUM(N9:Q9)</f>
        <v>1</v>
      </c>
      <c r="S9" s="93"/>
      <c r="T9" s="93"/>
      <c r="U9" s="93"/>
      <c r="V9" s="93"/>
      <c r="W9" s="93"/>
      <c r="X9" s="93"/>
      <c r="Y9" s="93"/>
      <c r="Z9" s="93"/>
      <c r="AA9" s="93"/>
      <c r="AB9" s="93"/>
      <c r="AC9" s="93"/>
      <c r="AD9" s="93"/>
    </row>
    <row r="10" spans="1:76" s="2" customFormat="1" ht="17.25">
      <c r="B10" s="93"/>
      <c r="C10" s="93"/>
      <c r="D10" s="93"/>
      <c r="E10" s="93"/>
      <c r="F10" s="93"/>
      <c r="G10" s="93"/>
      <c r="H10" s="93"/>
      <c r="I10" s="93"/>
      <c r="J10" s="93"/>
      <c r="K10" s="93"/>
      <c r="L10" s="93"/>
      <c r="M10" s="93"/>
      <c r="N10" s="93"/>
      <c r="O10" s="93"/>
      <c r="P10" s="93"/>
      <c r="Q10" s="93"/>
      <c r="R10" s="93"/>
      <c r="S10" s="93"/>
      <c r="T10" s="93"/>
      <c r="U10" s="93"/>
      <c r="V10" s="93"/>
      <c r="W10" s="93"/>
      <c r="X10" s="93"/>
      <c r="Y10" s="93"/>
      <c r="Z10" s="93"/>
      <c r="AA10" s="93"/>
      <c r="AB10" s="93"/>
      <c r="AC10" s="93"/>
      <c r="AD10" s="93"/>
    </row>
    <row r="11" spans="1:76" s="2" customFormat="1" ht="17.25">
      <c r="B11" s="93"/>
      <c r="C11" s="93"/>
      <c r="D11" s="93"/>
      <c r="E11" s="93"/>
      <c r="F11" s="93"/>
      <c r="G11" s="93"/>
      <c r="H11" s="93"/>
      <c r="I11" s="93"/>
      <c r="J11" s="93"/>
      <c r="K11" s="93"/>
      <c r="L11" s="93"/>
      <c r="M11" s="93"/>
      <c r="N11" s="93"/>
      <c r="O11" s="93"/>
      <c r="P11" s="93"/>
      <c r="Q11" s="93"/>
      <c r="R11" s="93"/>
      <c r="S11" s="93"/>
      <c r="T11" s="93"/>
      <c r="U11" s="93"/>
      <c r="V11" s="93"/>
      <c r="W11" s="93"/>
      <c r="X11" s="93"/>
      <c r="Y11" s="93"/>
      <c r="Z11" s="93"/>
      <c r="AA11" s="93"/>
      <c r="AB11" s="93"/>
      <c r="AC11" s="93"/>
      <c r="AD11" s="93"/>
    </row>
    <row r="12" spans="1:76" s="2" customFormat="1"/>
  </sheetData>
  <mergeCells count="7">
    <mergeCell ref="AD1:AD2"/>
    <mergeCell ref="A1:I1"/>
    <mergeCell ref="J1:L1"/>
    <mergeCell ref="M1:V1"/>
    <mergeCell ref="W1:Y1"/>
    <mergeCell ref="Z1:AB1"/>
    <mergeCell ref="AC1:AC2"/>
  </mergeCells>
  <dataValidations count="1">
    <dataValidation type="list" allowBlank="1" showErrorMessage="1" sqref="Z2" xr:uid="{00000000-0002-0000-1400-000000000000}">
      <formula1>#REF!</formula1>
    </dataValidation>
  </dataValidations>
  <hyperlinks>
    <hyperlink ref="F3" r:id="rId1" xr:uid="{00000000-0004-0000-1400-000000000000}"/>
    <hyperlink ref="F4" r:id="rId2" xr:uid="{00000000-0004-0000-1400-000001000000}"/>
    <hyperlink ref="F5" r:id="rId3" xr:uid="{00000000-0004-0000-1400-000002000000}"/>
    <hyperlink ref="F6" r:id="rId4" xr:uid="{00000000-0004-0000-1400-000003000000}"/>
  </hyperlinks>
  <pageMargins left="0.7" right="0.7" top="0.75" bottom="0.75" header="0.3" footer="0.3"/>
  <legacyDrawing r:id="rId5"/>
  <extLst>
    <ext xmlns:x14="http://schemas.microsoft.com/office/spreadsheetml/2009/9/main" uri="{CCE6A557-97BC-4b89-ADB6-D9C93CAAB3DF}">
      <x14:dataValidations xmlns:xm="http://schemas.microsoft.com/office/excel/2006/main" count="1">
        <x14:dataValidation type="list" allowBlank="1" showErrorMessage="1" xr:uid="{00000000-0002-0000-1400-000001000000}">
          <x14:formula1>
            <xm:f>'C:\Users\Nidia\Documents\Respaldo Tío\Educiac\USAID\ONDA\[Matriz Monitoreo de Medios DA_GA.xlsx]Variables '!#REF!</xm:f>
          </x14:formula1>
          <xm:sqref>Z4:Z6 W3:W6 O3:O6 K3:K6 C3:C6 T4:T5 E4:E6</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X20"/>
  <sheetViews>
    <sheetView topLeftCell="I7" zoomScale="60" zoomScaleNormal="60" workbookViewId="0">
      <selection activeCell="T17" sqref="T17"/>
    </sheetView>
  </sheetViews>
  <sheetFormatPr baseColWidth="10" defaultRowHeight="15"/>
  <cols>
    <col min="1" max="1" width="11.5703125" hidden="1" customWidth="1"/>
    <col min="2" max="2" width="17.140625" customWidth="1"/>
    <col min="3" max="3" width="16.42578125" customWidth="1"/>
    <col min="6" max="6" width="20.42578125" customWidth="1"/>
    <col min="9" max="9" width="22.42578125" customWidth="1"/>
    <col min="13" max="13" width="28.5703125" customWidth="1"/>
    <col min="14" max="14" width="13.42578125" customWidth="1"/>
    <col min="15" max="15" width="15.85546875" customWidth="1"/>
    <col min="16" max="19" width="11.5703125" bestFit="1" customWidth="1"/>
    <col min="30" max="30" width="30" customWidth="1"/>
  </cols>
  <sheetData>
    <row r="1" spans="1:76" s="93" customFormat="1" ht="37.5" customHeight="1">
      <c r="A1" s="430" t="s">
        <v>1</v>
      </c>
      <c r="B1" s="431"/>
      <c r="C1" s="431"/>
      <c r="D1" s="431"/>
      <c r="E1" s="431"/>
      <c r="F1" s="431"/>
      <c r="G1" s="431"/>
      <c r="H1" s="431"/>
      <c r="I1" s="431"/>
      <c r="J1" s="430" t="s">
        <v>6</v>
      </c>
      <c r="K1" s="431"/>
      <c r="L1" s="431"/>
      <c r="M1" s="430" t="s">
        <v>7</v>
      </c>
      <c r="N1" s="431"/>
      <c r="O1" s="431"/>
      <c r="P1" s="431"/>
      <c r="Q1" s="431"/>
      <c r="R1" s="431"/>
      <c r="S1" s="431"/>
      <c r="T1" s="431"/>
      <c r="U1" s="431"/>
      <c r="V1" s="431"/>
      <c r="W1" s="430" t="s">
        <v>8</v>
      </c>
      <c r="X1" s="431"/>
      <c r="Y1" s="431"/>
      <c r="Z1" s="430" t="s">
        <v>9</v>
      </c>
      <c r="AA1" s="431"/>
      <c r="AB1" s="431"/>
      <c r="AC1" s="428" t="s">
        <v>10</v>
      </c>
      <c r="AD1" s="428" t="s">
        <v>4</v>
      </c>
      <c r="AE1" s="98"/>
      <c r="AF1" s="98"/>
      <c r="AG1" s="98"/>
      <c r="AH1" s="98"/>
      <c r="AI1" s="98"/>
      <c r="AJ1" s="98"/>
      <c r="AK1" s="98"/>
      <c r="AL1" s="98"/>
      <c r="AM1" s="98"/>
      <c r="AN1" s="98"/>
      <c r="AO1" s="98"/>
      <c r="AP1" s="98"/>
      <c r="AQ1" s="98"/>
      <c r="AR1" s="98"/>
      <c r="AS1" s="98"/>
      <c r="AT1" s="98"/>
      <c r="AU1" s="98"/>
      <c r="AV1" s="98"/>
      <c r="AW1" s="98"/>
      <c r="AX1" s="98"/>
      <c r="AY1" s="98"/>
      <c r="AZ1" s="98"/>
      <c r="BA1" s="98"/>
      <c r="BB1" s="98"/>
      <c r="BC1" s="98"/>
      <c r="BD1" s="98"/>
      <c r="BE1" s="98"/>
      <c r="BF1" s="98"/>
      <c r="BG1" s="98"/>
      <c r="BH1" s="98"/>
      <c r="BI1" s="98"/>
      <c r="BJ1" s="98"/>
      <c r="BK1" s="98"/>
      <c r="BL1" s="98"/>
      <c r="BM1" s="98"/>
      <c r="BN1" s="98"/>
      <c r="BO1" s="98"/>
      <c r="BP1" s="98"/>
      <c r="BQ1" s="98"/>
      <c r="BR1" s="98"/>
      <c r="BS1" s="98"/>
      <c r="BT1" s="98"/>
      <c r="BU1" s="98"/>
      <c r="BV1" s="98"/>
      <c r="BW1" s="98"/>
      <c r="BX1" s="98"/>
    </row>
    <row r="2" spans="1:76" s="93" customFormat="1" ht="123.75" customHeight="1">
      <c r="A2" s="100" t="s">
        <v>0</v>
      </c>
      <c r="B2" s="100" t="s">
        <v>2</v>
      </c>
      <c r="C2" s="100" t="s">
        <v>11</v>
      </c>
      <c r="D2" s="100" t="s">
        <v>12</v>
      </c>
      <c r="E2" s="100" t="s">
        <v>13</v>
      </c>
      <c r="F2" s="100" t="s">
        <v>14</v>
      </c>
      <c r="G2" s="100" t="s">
        <v>15</v>
      </c>
      <c r="H2" s="100" t="s">
        <v>16</v>
      </c>
      <c r="I2" s="100" t="s">
        <v>17</v>
      </c>
      <c r="J2" s="100" t="s">
        <v>3</v>
      </c>
      <c r="K2" s="100" t="s">
        <v>18</v>
      </c>
      <c r="L2" s="100" t="s">
        <v>19</v>
      </c>
      <c r="M2" s="100" t="s">
        <v>20</v>
      </c>
      <c r="N2" s="100" t="s">
        <v>21</v>
      </c>
      <c r="O2" s="100" t="s">
        <v>22</v>
      </c>
      <c r="P2" s="100" t="s">
        <v>23</v>
      </c>
      <c r="Q2" s="100" t="s">
        <v>24</v>
      </c>
      <c r="R2" s="100" t="s">
        <v>25</v>
      </c>
      <c r="S2" s="100" t="s">
        <v>26</v>
      </c>
      <c r="T2" s="100" t="s">
        <v>27</v>
      </c>
      <c r="U2" s="100" t="s">
        <v>28</v>
      </c>
      <c r="V2" s="100" t="s">
        <v>29</v>
      </c>
      <c r="W2" s="100" t="s">
        <v>1033</v>
      </c>
      <c r="X2" s="100" t="s">
        <v>30</v>
      </c>
      <c r="Y2" s="100" t="s">
        <v>31</v>
      </c>
      <c r="Z2" s="100" t="s">
        <v>32</v>
      </c>
      <c r="AA2" s="100" t="s">
        <v>33</v>
      </c>
      <c r="AB2" s="100" t="s">
        <v>34</v>
      </c>
      <c r="AC2" s="429"/>
      <c r="AD2" s="429"/>
      <c r="AE2" s="98"/>
      <c r="AF2" s="98"/>
      <c r="AG2" s="98"/>
      <c r="AH2" s="98"/>
      <c r="AI2" s="98"/>
      <c r="AJ2" s="98"/>
      <c r="AK2" s="98"/>
      <c r="AL2" s="98"/>
      <c r="AM2" s="98"/>
      <c r="AN2" s="98"/>
      <c r="AO2" s="98"/>
      <c r="AP2" s="98"/>
      <c r="AQ2" s="98"/>
      <c r="AR2" s="98"/>
      <c r="AS2" s="98"/>
      <c r="AT2" s="98"/>
      <c r="AU2" s="98"/>
      <c r="AV2" s="98"/>
      <c r="AW2" s="98"/>
      <c r="AX2" s="98"/>
      <c r="AY2" s="98"/>
      <c r="AZ2" s="98"/>
      <c r="BA2" s="98"/>
      <c r="BB2" s="98"/>
      <c r="BC2" s="98"/>
      <c r="BD2" s="98"/>
      <c r="BE2" s="98"/>
      <c r="BF2" s="98"/>
      <c r="BG2" s="98"/>
      <c r="BH2" s="98"/>
      <c r="BI2" s="98"/>
      <c r="BJ2" s="98"/>
      <c r="BK2" s="98"/>
      <c r="BL2" s="98"/>
      <c r="BM2" s="98"/>
      <c r="BN2" s="98"/>
      <c r="BO2" s="98"/>
      <c r="BP2" s="98"/>
      <c r="BQ2" s="98"/>
      <c r="BR2" s="98"/>
      <c r="BS2" s="98"/>
      <c r="BT2" s="98"/>
      <c r="BU2" s="98"/>
      <c r="BV2" s="98"/>
      <c r="BW2" s="98"/>
      <c r="BX2" s="98"/>
    </row>
    <row r="3" spans="1:76" s="334" customFormat="1" ht="48.75" customHeight="1">
      <c r="A3" s="168">
        <v>2</v>
      </c>
      <c r="B3" s="332">
        <v>43298</v>
      </c>
      <c r="C3" s="316" t="s">
        <v>35</v>
      </c>
      <c r="D3" s="168" t="s">
        <v>64</v>
      </c>
      <c r="E3" s="168"/>
      <c r="F3" s="333" t="s">
        <v>65</v>
      </c>
      <c r="G3" s="168" t="s">
        <v>37</v>
      </c>
      <c r="H3" s="168" t="s">
        <v>68</v>
      </c>
      <c r="I3" s="168" t="s">
        <v>69</v>
      </c>
      <c r="J3" s="168" t="s">
        <v>70</v>
      </c>
      <c r="K3" s="168" t="s">
        <v>71</v>
      </c>
      <c r="L3" s="168" t="s">
        <v>72</v>
      </c>
      <c r="M3" s="168" t="s">
        <v>73</v>
      </c>
      <c r="N3" s="168" t="s">
        <v>37</v>
      </c>
      <c r="O3" s="168" t="s">
        <v>150</v>
      </c>
      <c r="P3" s="168"/>
      <c r="Q3" s="168" t="s">
        <v>74</v>
      </c>
      <c r="R3" s="168">
        <v>4</v>
      </c>
      <c r="S3" s="168" t="s">
        <v>37</v>
      </c>
      <c r="T3" s="168" t="s">
        <v>59</v>
      </c>
      <c r="U3" s="168" t="s">
        <v>60</v>
      </c>
      <c r="V3" s="168" t="s">
        <v>67</v>
      </c>
      <c r="W3" s="168" t="s">
        <v>57</v>
      </c>
      <c r="X3" s="168"/>
      <c r="Y3" s="168"/>
      <c r="Z3" s="168"/>
      <c r="AA3" s="168"/>
      <c r="AB3" s="168"/>
      <c r="AC3" s="168"/>
      <c r="AD3" s="168" t="s">
        <v>1040</v>
      </c>
    </row>
    <row r="4" spans="1:76" s="334" customFormat="1" ht="33" customHeight="1">
      <c r="A4" s="168">
        <v>27</v>
      </c>
      <c r="B4" s="332">
        <v>43370</v>
      </c>
      <c r="C4" s="316" t="s">
        <v>182</v>
      </c>
      <c r="D4" s="168" t="s">
        <v>401</v>
      </c>
      <c r="E4" s="168" t="s">
        <v>59</v>
      </c>
      <c r="F4" s="335" t="s">
        <v>402</v>
      </c>
      <c r="G4" s="168" t="s">
        <v>168</v>
      </c>
      <c r="H4" s="168" t="s">
        <v>403</v>
      </c>
      <c r="I4" s="197" t="s">
        <v>404</v>
      </c>
      <c r="J4" s="168" t="s">
        <v>405</v>
      </c>
      <c r="K4" s="168" t="s">
        <v>71</v>
      </c>
      <c r="L4" s="168" t="s">
        <v>406</v>
      </c>
      <c r="M4" s="168" t="s">
        <v>407</v>
      </c>
      <c r="N4" s="168" t="s">
        <v>385</v>
      </c>
      <c r="O4" s="168" t="s">
        <v>134</v>
      </c>
      <c r="P4" s="168" t="s">
        <v>408</v>
      </c>
      <c r="Q4" s="168" t="s">
        <v>409</v>
      </c>
      <c r="R4" s="168">
        <v>3</v>
      </c>
      <c r="S4" s="168" t="s">
        <v>41</v>
      </c>
      <c r="T4" s="168" t="s">
        <v>59</v>
      </c>
      <c r="U4" s="168" t="s">
        <v>411</v>
      </c>
      <c r="V4" s="168" t="s">
        <v>71</v>
      </c>
      <c r="W4" s="168" t="s">
        <v>81</v>
      </c>
      <c r="X4" s="168" t="s">
        <v>412</v>
      </c>
      <c r="Y4" s="168" t="s">
        <v>413</v>
      </c>
      <c r="Z4" s="306" t="s">
        <v>61</v>
      </c>
      <c r="AA4" s="168" t="s">
        <v>414</v>
      </c>
      <c r="AB4" s="168"/>
      <c r="AC4" s="168"/>
      <c r="AD4" s="168" t="s">
        <v>1041</v>
      </c>
    </row>
    <row r="5" spans="1:76" s="334" customFormat="1" ht="30.75" customHeight="1">
      <c r="A5" s="168">
        <v>85</v>
      </c>
      <c r="B5" s="332">
        <v>43923</v>
      </c>
      <c r="C5" s="317" t="s">
        <v>182</v>
      </c>
      <c r="D5" s="168" t="s">
        <v>1010</v>
      </c>
      <c r="E5" s="168" t="s">
        <v>59</v>
      </c>
      <c r="F5" s="336" t="s">
        <v>1011</v>
      </c>
      <c r="G5" s="168" t="s">
        <v>168</v>
      </c>
      <c r="H5" s="168" t="s">
        <v>1012</v>
      </c>
      <c r="I5" s="197" t="s">
        <v>1013</v>
      </c>
      <c r="J5" s="168" t="s">
        <v>1014</v>
      </c>
      <c r="K5" s="168" t="s">
        <v>71</v>
      </c>
      <c r="L5" s="168" t="s">
        <v>1015</v>
      </c>
      <c r="M5" s="168" t="s">
        <v>1016</v>
      </c>
      <c r="N5" s="168" t="s">
        <v>496</v>
      </c>
      <c r="O5" s="168" t="s">
        <v>55</v>
      </c>
      <c r="P5" s="168" t="s">
        <v>1017</v>
      </c>
      <c r="Q5" s="168" t="s">
        <v>198</v>
      </c>
      <c r="R5" s="168">
        <v>1</v>
      </c>
      <c r="S5" s="168" t="s">
        <v>37</v>
      </c>
      <c r="T5" s="168" t="s">
        <v>59</v>
      </c>
      <c r="U5" s="168" t="s">
        <v>1018</v>
      </c>
      <c r="V5" s="168" t="s">
        <v>37</v>
      </c>
      <c r="W5" s="168" t="s">
        <v>617</v>
      </c>
      <c r="X5" s="168" t="s">
        <v>201</v>
      </c>
      <c r="Y5" s="168" t="s">
        <v>1019</v>
      </c>
      <c r="Z5" s="306" t="s">
        <v>61</v>
      </c>
      <c r="AA5" s="168" t="s">
        <v>201</v>
      </c>
      <c r="AB5" s="168"/>
      <c r="AC5" s="168"/>
      <c r="AD5" s="168"/>
    </row>
    <row r="6" spans="1:76" s="334" customFormat="1" ht="62.25" customHeight="1">
      <c r="A6" s="168">
        <v>149</v>
      </c>
      <c r="B6" s="332">
        <v>43353</v>
      </c>
      <c r="C6" s="300" t="s">
        <v>1661</v>
      </c>
      <c r="D6" s="168" t="s">
        <v>1704</v>
      </c>
      <c r="E6" s="168" t="s">
        <v>145</v>
      </c>
      <c r="F6" s="337" t="s">
        <v>1511</v>
      </c>
      <c r="G6" s="168" t="s">
        <v>1223</v>
      </c>
      <c r="H6" s="168" t="s">
        <v>1706</v>
      </c>
      <c r="I6" s="168" t="s">
        <v>1707</v>
      </c>
      <c r="J6" s="168" t="s">
        <v>1688</v>
      </c>
      <c r="K6" s="168" t="s">
        <v>71</v>
      </c>
      <c r="L6" s="168" t="s">
        <v>1710</v>
      </c>
      <c r="M6" s="168" t="s">
        <v>1708</v>
      </c>
      <c r="N6" s="168" t="s">
        <v>1711</v>
      </c>
      <c r="O6" s="168" t="s">
        <v>55</v>
      </c>
      <c r="P6" s="168" t="s">
        <v>1709</v>
      </c>
      <c r="Q6" s="168" t="s">
        <v>1248</v>
      </c>
      <c r="R6" s="168">
        <v>2</v>
      </c>
      <c r="S6" s="168" t="s">
        <v>37</v>
      </c>
      <c r="T6" s="168" t="s">
        <v>37</v>
      </c>
      <c r="U6" s="168" t="s">
        <v>1712</v>
      </c>
      <c r="V6" s="168" t="s">
        <v>37</v>
      </c>
      <c r="W6" s="168" t="s">
        <v>617</v>
      </c>
      <c r="X6" s="168" t="s">
        <v>1609</v>
      </c>
      <c r="Y6" s="168"/>
      <c r="Z6" s="306" t="s">
        <v>61</v>
      </c>
      <c r="AA6" s="197"/>
      <c r="AB6" s="197"/>
      <c r="AC6" s="197"/>
      <c r="AD6" s="197"/>
    </row>
    <row r="7" spans="1:76" s="334" customFormat="1" ht="49.5" customHeight="1">
      <c r="A7" s="168">
        <v>150</v>
      </c>
      <c r="B7" s="332">
        <v>43620</v>
      </c>
      <c r="C7" s="300" t="s">
        <v>1661</v>
      </c>
      <c r="D7" s="168" t="s">
        <v>1713</v>
      </c>
      <c r="E7" s="168" t="s">
        <v>59</v>
      </c>
      <c r="F7" s="337" t="s">
        <v>1512</v>
      </c>
      <c r="G7" s="168" t="s">
        <v>1705</v>
      </c>
      <c r="H7" s="168" t="s">
        <v>1714</v>
      </c>
      <c r="I7" s="168" t="s">
        <v>1715</v>
      </c>
      <c r="J7" s="168" t="s">
        <v>1702</v>
      </c>
      <c r="K7" s="168" t="s">
        <v>71</v>
      </c>
      <c r="L7" s="168" t="s">
        <v>1717</v>
      </c>
      <c r="M7" s="168" t="s">
        <v>1716</v>
      </c>
      <c r="N7" s="168" t="s">
        <v>1718</v>
      </c>
      <c r="O7" s="168" t="s">
        <v>55</v>
      </c>
      <c r="P7" s="168" t="s">
        <v>1394</v>
      </c>
      <c r="Q7" s="168" t="s">
        <v>1719</v>
      </c>
      <c r="R7" s="168">
        <v>2</v>
      </c>
      <c r="S7" s="168" t="s">
        <v>37</v>
      </c>
      <c r="T7" s="168" t="s">
        <v>59</v>
      </c>
      <c r="U7" s="168" t="s">
        <v>1720</v>
      </c>
      <c r="V7" s="168" t="s">
        <v>1702</v>
      </c>
      <c r="W7" s="168" t="s">
        <v>617</v>
      </c>
      <c r="X7" s="168" t="s">
        <v>1441</v>
      </c>
      <c r="Y7" s="168" t="s">
        <v>1660</v>
      </c>
      <c r="Z7" s="306" t="s">
        <v>61</v>
      </c>
      <c r="AA7" s="197"/>
      <c r="AB7" s="197"/>
      <c r="AC7" s="197"/>
      <c r="AD7" s="197"/>
    </row>
    <row r="8" spans="1:76" s="334" customFormat="1" ht="43.5" customHeight="1">
      <c r="A8" s="168">
        <v>151</v>
      </c>
      <c r="B8" s="332">
        <v>43587</v>
      </c>
      <c r="C8" s="300" t="s">
        <v>1661</v>
      </c>
      <c r="D8" s="168" t="s">
        <v>1721</v>
      </c>
      <c r="E8" s="168" t="s">
        <v>37</v>
      </c>
      <c r="F8" s="337" t="s">
        <v>1513</v>
      </c>
      <c r="G8" s="168" t="s">
        <v>1223</v>
      </c>
      <c r="H8" s="168" t="s">
        <v>1722</v>
      </c>
      <c r="I8" s="168" t="s">
        <v>1723</v>
      </c>
      <c r="J8" s="168" t="s">
        <v>1703</v>
      </c>
      <c r="K8" s="168" t="s">
        <v>71</v>
      </c>
      <c r="L8" s="168"/>
      <c r="M8" s="168" t="s">
        <v>1723</v>
      </c>
      <c r="N8" s="168" t="s">
        <v>1728</v>
      </c>
      <c r="O8" s="168" t="s">
        <v>150</v>
      </c>
      <c r="P8" s="168" t="s">
        <v>1725</v>
      </c>
      <c r="Q8" s="168" t="s">
        <v>1731</v>
      </c>
      <c r="R8" s="168">
        <v>1</v>
      </c>
      <c r="S8" s="168">
        <v>29</v>
      </c>
      <c r="T8" s="168" t="s">
        <v>59</v>
      </c>
      <c r="U8" s="168" t="s">
        <v>1730</v>
      </c>
      <c r="V8" s="168" t="s">
        <v>37</v>
      </c>
      <c r="W8" s="168" t="s">
        <v>617</v>
      </c>
      <c r="X8" s="168" t="s">
        <v>1729</v>
      </c>
      <c r="Y8" s="168"/>
      <c r="Z8" s="197" t="s">
        <v>1726</v>
      </c>
      <c r="AA8" s="197" t="s">
        <v>1727</v>
      </c>
      <c r="AB8" s="197"/>
      <c r="AC8" s="197"/>
      <c r="AD8" s="197" t="s">
        <v>1724</v>
      </c>
    </row>
    <row r="9" spans="1:76" s="334" customFormat="1" ht="40.5" customHeight="1">
      <c r="A9" s="168">
        <v>152</v>
      </c>
      <c r="B9" s="332">
        <v>43247</v>
      </c>
      <c r="C9" s="300" t="s">
        <v>1662</v>
      </c>
      <c r="D9" s="168" t="s">
        <v>1666</v>
      </c>
      <c r="E9" s="168" t="s">
        <v>59</v>
      </c>
      <c r="F9" s="337" t="s">
        <v>1514</v>
      </c>
      <c r="G9" s="168" t="s">
        <v>1663</v>
      </c>
      <c r="H9" s="168" t="s">
        <v>1664</v>
      </c>
      <c r="I9" s="168" t="s">
        <v>1665</v>
      </c>
      <c r="J9" s="168"/>
      <c r="K9" s="168" t="s">
        <v>71</v>
      </c>
      <c r="L9" s="168" t="s">
        <v>1054</v>
      </c>
      <c r="M9" s="168" t="s">
        <v>1667</v>
      </c>
      <c r="N9" s="168" t="s">
        <v>1669</v>
      </c>
      <c r="O9" s="168" t="s">
        <v>1054</v>
      </c>
      <c r="P9" s="168" t="s">
        <v>1668</v>
      </c>
      <c r="Q9" s="168" t="s">
        <v>1054</v>
      </c>
      <c r="R9" s="168">
        <v>1</v>
      </c>
      <c r="S9" s="168" t="s">
        <v>1054</v>
      </c>
      <c r="T9" s="168" t="s">
        <v>59</v>
      </c>
      <c r="U9" s="168" t="s">
        <v>1640</v>
      </c>
      <c r="V9" s="168" t="s">
        <v>37</v>
      </c>
      <c r="W9" s="168" t="s">
        <v>617</v>
      </c>
      <c r="X9" s="168" t="s">
        <v>1670</v>
      </c>
      <c r="Y9" s="168"/>
      <c r="Z9" s="306" t="s">
        <v>61</v>
      </c>
      <c r="AA9" s="197"/>
      <c r="AB9" s="197"/>
      <c r="AC9" s="197"/>
      <c r="AD9" s="197" t="s">
        <v>1671</v>
      </c>
    </row>
    <row r="10" spans="1:76" s="334" customFormat="1" ht="40.5" customHeight="1">
      <c r="A10" s="168">
        <v>155</v>
      </c>
      <c r="B10" s="332">
        <v>43199</v>
      </c>
      <c r="C10" s="300" t="s">
        <v>1682</v>
      </c>
      <c r="D10" s="168" t="s">
        <v>1146</v>
      </c>
      <c r="E10" s="168" t="s">
        <v>37</v>
      </c>
      <c r="F10" s="337" t="s">
        <v>1516</v>
      </c>
      <c r="G10" s="168" t="s">
        <v>1681</v>
      </c>
      <c r="H10" s="168" t="s">
        <v>1680</v>
      </c>
      <c r="I10" s="168"/>
      <c r="J10" s="168"/>
      <c r="K10" s="168" t="s">
        <v>71</v>
      </c>
      <c r="L10" s="168" t="s">
        <v>37</v>
      </c>
      <c r="M10" s="168" t="s">
        <v>1683</v>
      </c>
      <c r="N10" s="168"/>
      <c r="O10" s="168" t="s">
        <v>1054</v>
      </c>
      <c r="P10" s="168" t="s">
        <v>1115</v>
      </c>
      <c r="Q10" s="168" t="s">
        <v>617</v>
      </c>
      <c r="R10" s="168">
        <v>12</v>
      </c>
      <c r="S10" s="168" t="s">
        <v>37</v>
      </c>
      <c r="T10" s="168" t="s">
        <v>37</v>
      </c>
      <c r="U10" s="168" t="s">
        <v>1684</v>
      </c>
      <c r="V10" s="168" t="s">
        <v>37</v>
      </c>
      <c r="W10" s="168" t="s">
        <v>617</v>
      </c>
      <c r="X10" s="168" t="s">
        <v>1118</v>
      </c>
      <c r="Y10" s="168" t="s">
        <v>114</v>
      </c>
      <c r="Z10" s="306" t="s">
        <v>61</v>
      </c>
      <c r="AA10" s="197"/>
      <c r="AB10" s="197"/>
      <c r="AC10" s="197"/>
      <c r="AD10" s="197"/>
    </row>
    <row r="11" spans="1:76" s="334" customFormat="1" ht="36" customHeight="1">
      <c r="A11" s="168">
        <v>156</v>
      </c>
      <c r="B11" s="332">
        <v>43880</v>
      </c>
      <c r="C11" s="300" t="s">
        <v>1686</v>
      </c>
      <c r="D11" s="168" t="s">
        <v>1687</v>
      </c>
      <c r="E11" s="168" t="s">
        <v>59</v>
      </c>
      <c r="F11" s="337" t="s">
        <v>1517</v>
      </c>
      <c r="G11" s="168" t="s">
        <v>1616</v>
      </c>
      <c r="H11" s="168" t="s">
        <v>1685</v>
      </c>
      <c r="I11" s="168"/>
      <c r="J11" s="168" t="s">
        <v>1688</v>
      </c>
      <c r="K11" s="168" t="s">
        <v>71</v>
      </c>
      <c r="L11" s="168" t="s">
        <v>1689</v>
      </c>
      <c r="M11" s="168" t="s">
        <v>1690</v>
      </c>
      <c r="N11" s="168" t="s">
        <v>1691</v>
      </c>
      <c r="O11" s="168" t="s">
        <v>55</v>
      </c>
      <c r="P11" s="168" t="s">
        <v>1694</v>
      </c>
      <c r="Q11" s="168" t="s">
        <v>1054</v>
      </c>
      <c r="R11" s="168">
        <v>3</v>
      </c>
      <c r="S11" s="168" t="s">
        <v>37</v>
      </c>
      <c r="T11" s="168" t="s">
        <v>37</v>
      </c>
      <c r="U11" s="168" t="s">
        <v>1343</v>
      </c>
      <c r="V11" s="168" t="s">
        <v>1692</v>
      </c>
      <c r="W11" s="168" t="s">
        <v>617</v>
      </c>
      <c r="X11" s="168" t="s">
        <v>1693</v>
      </c>
      <c r="Y11" s="168"/>
      <c r="Z11" s="306" t="s">
        <v>61</v>
      </c>
      <c r="AA11" s="197"/>
      <c r="AB11" s="197"/>
      <c r="AC11" s="197"/>
      <c r="AD11" s="197"/>
    </row>
    <row r="12" spans="1:76" s="334" customFormat="1" ht="30.75" customHeight="1">
      <c r="A12" s="168">
        <v>157</v>
      </c>
      <c r="B12" s="332">
        <v>42944</v>
      </c>
      <c r="C12" s="300" t="s">
        <v>1686</v>
      </c>
      <c r="D12" s="168" t="s">
        <v>1697</v>
      </c>
      <c r="E12" s="168" t="s">
        <v>145</v>
      </c>
      <c r="F12" s="337" t="s">
        <v>1518</v>
      </c>
      <c r="G12" s="168" t="s">
        <v>1696</v>
      </c>
      <c r="H12" s="168" t="s">
        <v>1695</v>
      </c>
      <c r="I12" s="168"/>
      <c r="J12" s="168" t="s">
        <v>71</v>
      </c>
      <c r="K12" s="168" t="s">
        <v>71</v>
      </c>
      <c r="L12" s="168" t="s">
        <v>1054</v>
      </c>
      <c r="M12" s="168" t="s">
        <v>1698</v>
      </c>
      <c r="N12" s="168" t="s">
        <v>1699</v>
      </c>
      <c r="O12" s="168" t="s">
        <v>150</v>
      </c>
      <c r="P12" s="168" t="s">
        <v>1701</v>
      </c>
      <c r="Q12" s="168"/>
      <c r="R12" s="168">
        <v>1</v>
      </c>
      <c r="S12" s="168" t="s">
        <v>37</v>
      </c>
      <c r="T12" s="168" t="s">
        <v>162</v>
      </c>
      <c r="U12" s="168" t="s">
        <v>283</v>
      </c>
      <c r="V12" s="168" t="s">
        <v>37</v>
      </c>
      <c r="W12" s="168" t="s">
        <v>617</v>
      </c>
      <c r="X12" s="168" t="s">
        <v>1054</v>
      </c>
      <c r="Y12" s="168"/>
      <c r="Z12" s="197" t="s">
        <v>1700</v>
      </c>
      <c r="AA12" s="197"/>
      <c r="AB12" s="197"/>
      <c r="AC12" s="197"/>
      <c r="AD12" s="197"/>
    </row>
    <row r="13" spans="1:76" s="334" customFormat="1" ht="45.75" customHeight="1">
      <c r="A13" s="168">
        <v>158</v>
      </c>
      <c r="B13" s="332">
        <v>43992</v>
      </c>
      <c r="C13" s="300" t="s">
        <v>63</v>
      </c>
      <c r="D13" s="168" t="s">
        <v>1738</v>
      </c>
      <c r="E13" s="168" t="s">
        <v>1054</v>
      </c>
      <c r="F13" s="337" t="s">
        <v>1732</v>
      </c>
      <c r="G13" s="168" t="s">
        <v>102</v>
      </c>
      <c r="H13" s="168" t="s">
        <v>1733</v>
      </c>
      <c r="I13" s="168" t="s">
        <v>1734</v>
      </c>
      <c r="J13" s="168" t="s">
        <v>1737</v>
      </c>
      <c r="K13" s="168" t="s">
        <v>71</v>
      </c>
      <c r="L13" s="168" t="s">
        <v>1742</v>
      </c>
      <c r="M13" s="168" t="s">
        <v>1735</v>
      </c>
      <c r="N13" s="168" t="s">
        <v>1741</v>
      </c>
      <c r="O13" s="168" t="s">
        <v>55</v>
      </c>
      <c r="P13" s="168" t="s">
        <v>1743</v>
      </c>
      <c r="Q13" s="168" t="s">
        <v>1152</v>
      </c>
      <c r="R13" s="168">
        <v>1</v>
      </c>
      <c r="S13" s="168">
        <v>16</v>
      </c>
      <c r="T13" s="168" t="s">
        <v>59</v>
      </c>
      <c r="U13" s="168" t="s">
        <v>1744</v>
      </c>
      <c r="V13" s="168" t="s">
        <v>1740</v>
      </c>
      <c r="W13" s="168" t="s">
        <v>1054</v>
      </c>
      <c r="X13" s="168"/>
      <c r="Y13" s="168"/>
      <c r="Z13" s="306" t="s">
        <v>61</v>
      </c>
      <c r="AA13" s="197"/>
      <c r="AB13" s="197"/>
      <c r="AC13" s="197"/>
      <c r="AD13" s="197" t="s">
        <v>1739</v>
      </c>
    </row>
    <row r="14" spans="1:76" s="93" customFormat="1" ht="17.25">
      <c r="R14" s="96">
        <f>SUM(R3:R13)</f>
        <v>31</v>
      </c>
    </row>
    <row r="15" spans="1:76" s="93" customFormat="1" ht="17.25">
      <c r="M15" s="218" t="s">
        <v>2683</v>
      </c>
      <c r="N15" s="85" t="s">
        <v>1054</v>
      </c>
      <c r="O15" s="85" t="s">
        <v>2678</v>
      </c>
      <c r="P15" s="85" t="s">
        <v>2679</v>
      </c>
      <c r="Q15" s="85" t="s">
        <v>2677</v>
      </c>
      <c r="R15" s="213">
        <f>R14</f>
        <v>31</v>
      </c>
    </row>
    <row r="16" spans="1:76" s="93" customFormat="1" ht="17.25">
      <c r="M16" s="218" t="s">
        <v>2684</v>
      </c>
      <c r="N16" s="144">
        <v>13</v>
      </c>
      <c r="O16" s="144">
        <v>9</v>
      </c>
      <c r="P16" s="144">
        <v>3</v>
      </c>
      <c r="Q16" s="144">
        <v>6</v>
      </c>
      <c r="R16" s="144">
        <f>N16+O16+P16+Q16</f>
        <v>31</v>
      </c>
    </row>
    <row r="17" spans="13:18" s="93" customFormat="1" ht="17.25">
      <c r="M17" s="218" t="s">
        <v>2685</v>
      </c>
      <c r="N17" s="301">
        <f>N16/R14</f>
        <v>0.41935483870967744</v>
      </c>
      <c r="O17" s="301">
        <f>O16/R14</f>
        <v>0.29032258064516131</v>
      </c>
      <c r="P17" s="301">
        <f>P16/R14</f>
        <v>9.6774193548387094E-2</v>
      </c>
      <c r="Q17" s="301">
        <f>Q16/R14</f>
        <v>0.19354838709677419</v>
      </c>
      <c r="R17" s="302">
        <f>N17+O17+P17+Q17</f>
        <v>1</v>
      </c>
    </row>
    <row r="18" spans="13:18" s="93" customFormat="1" ht="17.25"/>
    <row r="19" spans="13:18" s="93" customFormat="1" ht="17.25"/>
    <row r="20" spans="13:18" s="93" customFormat="1" ht="17.25"/>
  </sheetData>
  <mergeCells count="7">
    <mergeCell ref="AD1:AD2"/>
    <mergeCell ref="A1:I1"/>
    <mergeCell ref="J1:L1"/>
    <mergeCell ref="M1:V1"/>
    <mergeCell ref="W1:Y1"/>
    <mergeCell ref="Z1:AB1"/>
    <mergeCell ref="AC1:AC2"/>
  </mergeCells>
  <dataValidations count="3">
    <dataValidation type="list" allowBlank="1" showErrorMessage="1" sqref="Z2" xr:uid="{00000000-0002-0000-1500-000000000000}">
      <formula1>#REF!</formula1>
    </dataValidation>
    <dataValidation type="list" allowBlank="1" showErrorMessage="1" sqref="W3:W5 Z4:Z7 Z9:Z11 Z13 T7:T9 T12:T13 T3:T5 C3:C5 E3:E7 E9 E11:E12 K3:K5 O3:O8 O11:O13" xr:uid="{00000000-0002-0000-1500-000001000000}">
      <formula1>#REF!</formula1>
    </dataValidation>
    <dataValidation type="list" allowBlank="1" showInputMessage="1" showErrorMessage="1" sqref="K6:K13" xr:uid="{00000000-0002-0000-1500-000009000000}">
      <formula1>#REF!</formula1>
    </dataValidation>
  </dataValidations>
  <hyperlinks>
    <hyperlink ref="F3" r:id="rId1" xr:uid="{00000000-0004-0000-1500-000000000000}"/>
    <hyperlink ref="F4" r:id="rId2" xr:uid="{00000000-0004-0000-1500-000001000000}"/>
    <hyperlink ref="F5" r:id="rId3" xr:uid="{00000000-0004-0000-1500-000002000000}"/>
    <hyperlink ref="F6" r:id="rId4" xr:uid="{00000000-0004-0000-1500-000003000000}"/>
    <hyperlink ref="F7" r:id="rId5" xr:uid="{00000000-0004-0000-1500-000004000000}"/>
    <hyperlink ref="F8" r:id="rId6" xr:uid="{00000000-0004-0000-1500-000005000000}"/>
    <hyperlink ref="F9" r:id="rId7" xr:uid="{00000000-0004-0000-1500-000006000000}"/>
    <hyperlink ref="F10" r:id="rId8" xr:uid="{00000000-0004-0000-1500-000007000000}"/>
    <hyperlink ref="F11" r:id="rId9" xr:uid="{00000000-0004-0000-1500-000008000000}"/>
    <hyperlink ref="F12" r:id="rId10" xr:uid="{00000000-0004-0000-1500-000009000000}"/>
    <hyperlink ref="F13" r:id="rId11" xr:uid="{00000000-0004-0000-1500-00000A000000}"/>
  </hyperlinks>
  <pageMargins left="0.7" right="0.7" top="0.75" bottom="0.75" header="0.3" footer="0.3"/>
  <legacyDrawing r:id="rId1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X18"/>
  <sheetViews>
    <sheetView topLeftCell="M10" zoomScale="70" zoomScaleNormal="70" workbookViewId="0">
      <selection activeCell="C3" sqref="C3:C12"/>
    </sheetView>
  </sheetViews>
  <sheetFormatPr baseColWidth="10" defaultRowHeight="15"/>
  <cols>
    <col min="1" max="1" width="11.42578125" hidden="1" customWidth="1"/>
    <col min="9" max="9" width="30.85546875" customWidth="1"/>
    <col min="13" max="13" width="33.42578125" customWidth="1"/>
    <col min="14" max="14" width="17.140625" customWidth="1"/>
    <col min="15" max="15" width="14" customWidth="1"/>
    <col min="16" max="16" width="16.28515625" customWidth="1"/>
    <col min="17" max="17" width="18.85546875" customWidth="1"/>
    <col min="18" max="18" width="16" customWidth="1"/>
    <col min="30" max="30" width="26" customWidth="1"/>
  </cols>
  <sheetData>
    <row r="1" spans="1:76" s="67" customFormat="1" ht="37.5" customHeight="1">
      <c r="A1" s="430" t="s">
        <v>1</v>
      </c>
      <c r="B1" s="431"/>
      <c r="C1" s="431"/>
      <c r="D1" s="431"/>
      <c r="E1" s="431"/>
      <c r="F1" s="431"/>
      <c r="G1" s="431"/>
      <c r="H1" s="431"/>
      <c r="I1" s="431"/>
      <c r="J1" s="430" t="s">
        <v>6</v>
      </c>
      <c r="K1" s="431"/>
      <c r="L1" s="431"/>
      <c r="M1" s="430" t="s">
        <v>7</v>
      </c>
      <c r="N1" s="431"/>
      <c r="O1" s="431"/>
      <c r="P1" s="431"/>
      <c r="Q1" s="431"/>
      <c r="R1" s="431"/>
      <c r="S1" s="431"/>
      <c r="T1" s="431"/>
      <c r="U1" s="431"/>
      <c r="V1" s="431"/>
      <c r="W1" s="430" t="s">
        <v>8</v>
      </c>
      <c r="X1" s="431"/>
      <c r="Y1" s="431"/>
      <c r="Z1" s="430" t="s">
        <v>9</v>
      </c>
      <c r="AA1" s="431"/>
      <c r="AB1" s="431"/>
      <c r="AC1" s="428" t="s">
        <v>10</v>
      </c>
      <c r="AD1" s="428" t="s">
        <v>4</v>
      </c>
      <c r="AE1" s="224"/>
      <c r="AF1" s="224"/>
      <c r="AG1" s="224"/>
      <c r="AH1" s="224"/>
      <c r="AI1" s="224"/>
      <c r="AJ1" s="224"/>
      <c r="AK1" s="224"/>
      <c r="AL1" s="224"/>
      <c r="AM1" s="224"/>
      <c r="AN1" s="224"/>
      <c r="AO1" s="224"/>
      <c r="AP1" s="224"/>
      <c r="AQ1" s="224"/>
      <c r="AR1" s="224"/>
      <c r="AS1" s="224"/>
      <c r="AT1" s="224"/>
      <c r="AU1" s="224"/>
      <c r="AV1" s="224"/>
      <c r="AW1" s="224"/>
      <c r="AX1" s="224"/>
      <c r="AY1" s="224"/>
      <c r="AZ1" s="224"/>
      <c r="BA1" s="224"/>
      <c r="BB1" s="224"/>
      <c r="BC1" s="224"/>
      <c r="BD1" s="224"/>
      <c r="BE1" s="224"/>
      <c r="BF1" s="224"/>
      <c r="BG1" s="224"/>
      <c r="BH1" s="224"/>
      <c r="BI1" s="224"/>
      <c r="BJ1" s="224"/>
      <c r="BK1" s="224"/>
      <c r="BL1" s="224"/>
      <c r="BM1" s="224"/>
      <c r="BN1" s="224"/>
      <c r="BO1" s="224"/>
      <c r="BP1" s="224"/>
      <c r="BQ1" s="224"/>
      <c r="BR1" s="224"/>
      <c r="BS1" s="224"/>
      <c r="BT1" s="224"/>
      <c r="BU1" s="224"/>
      <c r="BV1" s="224"/>
      <c r="BW1" s="224"/>
      <c r="BX1" s="224"/>
    </row>
    <row r="2" spans="1:76" s="67" customFormat="1" ht="123.75" customHeight="1">
      <c r="A2" s="100" t="s">
        <v>0</v>
      </c>
      <c r="B2" s="100" t="s">
        <v>2</v>
      </c>
      <c r="C2" s="100" t="s">
        <v>11</v>
      </c>
      <c r="D2" s="100" t="s">
        <v>12</v>
      </c>
      <c r="E2" s="100" t="s">
        <v>13</v>
      </c>
      <c r="F2" s="100" t="s">
        <v>14</v>
      </c>
      <c r="G2" s="100" t="s">
        <v>15</v>
      </c>
      <c r="H2" s="100" t="s">
        <v>16</v>
      </c>
      <c r="I2" s="100" t="s">
        <v>17</v>
      </c>
      <c r="J2" s="100" t="s">
        <v>3</v>
      </c>
      <c r="K2" s="100" t="s">
        <v>18</v>
      </c>
      <c r="L2" s="100" t="s">
        <v>19</v>
      </c>
      <c r="M2" s="100" t="s">
        <v>20</v>
      </c>
      <c r="N2" s="100" t="s">
        <v>21</v>
      </c>
      <c r="O2" s="100" t="s">
        <v>22</v>
      </c>
      <c r="P2" s="100" t="s">
        <v>23</v>
      </c>
      <c r="Q2" s="100" t="s">
        <v>24</v>
      </c>
      <c r="R2" s="100" t="s">
        <v>25</v>
      </c>
      <c r="S2" s="100" t="s">
        <v>26</v>
      </c>
      <c r="T2" s="100" t="s">
        <v>27</v>
      </c>
      <c r="U2" s="100" t="s">
        <v>28</v>
      </c>
      <c r="V2" s="100" t="s">
        <v>29</v>
      </c>
      <c r="W2" s="100" t="s">
        <v>1033</v>
      </c>
      <c r="X2" s="100" t="s">
        <v>30</v>
      </c>
      <c r="Y2" s="100" t="s">
        <v>31</v>
      </c>
      <c r="Z2" s="100" t="s">
        <v>32</v>
      </c>
      <c r="AA2" s="100" t="s">
        <v>33</v>
      </c>
      <c r="AB2" s="100" t="s">
        <v>34</v>
      </c>
      <c r="AC2" s="429"/>
      <c r="AD2" s="429"/>
      <c r="AE2" s="224"/>
      <c r="AF2" s="224"/>
      <c r="AG2" s="224"/>
      <c r="AH2" s="224"/>
      <c r="AI2" s="224"/>
      <c r="AJ2" s="224"/>
      <c r="AK2" s="224"/>
      <c r="AL2" s="224"/>
      <c r="AM2" s="224"/>
      <c r="AN2" s="224"/>
      <c r="AO2" s="224"/>
      <c r="AP2" s="224"/>
      <c r="AQ2" s="224"/>
      <c r="AR2" s="224"/>
      <c r="AS2" s="224"/>
      <c r="AT2" s="224"/>
      <c r="AU2" s="224"/>
      <c r="AV2" s="224"/>
      <c r="AW2" s="224"/>
      <c r="AX2" s="224"/>
      <c r="AY2" s="224"/>
      <c r="AZ2" s="224"/>
      <c r="BA2" s="224"/>
      <c r="BB2" s="224"/>
      <c r="BC2" s="224"/>
      <c r="BD2" s="224"/>
      <c r="BE2" s="224"/>
      <c r="BF2" s="224"/>
      <c r="BG2" s="224"/>
      <c r="BH2" s="224"/>
      <c r="BI2" s="224"/>
      <c r="BJ2" s="224"/>
      <c r="BK2" s="224"/>
      <c r="BL2" s="224"/>
      <c r="BM2" s="224"/>
      <c r="BN2" s="224"/>
      <c r="BO2" s="224"/>
      <c r="BP2" s="224"/>
      <c r="BQ2" s="224"/>
      <c r="BR2" s="224"/>
      <c r="BS2" s="224"/>
      <c r="BT2" s="224"/>
      <c r="BU2" s="224"/>
      <c r="BV2" s="224"/>
      <c r="BW2" s="224"/>
      <c r="BX2" s="224"/>
    </row>
    <row r="3" spans="1:76" s="67" customFormat="1" ht="67.5" customHeight="1">
      <c r="A3" s="145">
        <v>15</v>
      </c>
      <c r="B3" s="17">
        <v>43362</v>
      </c>
      <c r="C3" s="88" t="s">
        <v>5</v>
      </c>
      <c r="D3" s="16" t="s">
        <v>45</v>
      </c>
      <c r="E3" s="16" t="s">
        <v>37</v>
      </c>
      <c r="F3" s="187" t="s">
        <v>257</v>
      </c>
      <c r="G3" s="16" t="s">
        <v>258</v>
      </c>
      <c r="H3" s="16" t="s">
        <v>259</v>
      </c>
      <c r="I3" s="16" t="s">
        <v>260</v>
      </c>
      <c r="J3" s="16" t="s">
        <v>261</v>
      </c>
      <c r="K3" s="16" t="s">
        <v>75</v>
      </c>
      <c r="L3" s="16" t="s">
        <v>262</v>
      </c>
      <c r="M3" s="16" t="s">
        <v>263</v>
      </c>
      <c r="N3" s="16"/>
      <c r="O3" s="16" t="s">
        <v>218</v>
      </c>
      <c r="P3" s="16" t="s">
        <v>264</v>
      </c>
      <c r="Q3" s="16" t="s">
        <v>265</v>
      </c>
      <c r="R3" s="16">
        <v>2</v>
      </c>
      <c r="S3" s="16" t="s">
        <v>266</v>
      </c>
      <c r="T3" s="16" t="s">
        <v>59</v>
      </c>
      <c r="U3" s="16" t="s">
        <v>267</v>
      </c>
      <c r="V3" s="16" t="s">
        <v>268</v>
      </c>
      <c r="W3" s="16" t="s">
        <v>81</v>
      </c>
      <c r="X3" s="16" t="s">
        <v>269</v>
      </c>
      <c r="Y3" s="16" t="s">
        <v>270</v>
      </c>
      <c r="Z3" s="19" t="s">
        <v>61</v>
      </c>
      <c r="AA3" s="16" t="s">
        <v>271</v>
      </c>
      <c r="AB3" s="16" t="s">
        <v>272</v>
      </c>
      <c r="AC3" s="16"/>
      <c r="AD3" s="16" t="s">
        <v>1043</v>
      </c>
    </row>
    <row r="4" spans="1:76" s="67" customFormat="1" ht="36" customHeight="1">
      <c r="A4" s="145">
        <v>46</v>
      </c>
      <c r="B4" s="17">
        <v>43496</v>
      </c>
      <c r="C4" s="88" t="s">
        <v>334</v>
      </c>
      <c r="D4" s="16" t="s">
        <v>45</v>
      </c>
      <c r="E4" s="16" t="s">
        <v>37</v>
      </c>
      <c r="F4" s="18" t="s">
        <v>619</v>
      </c>
      <c r="G4" s="16" t="s">
        <v>117</v>
      </c>
      <c r="H4" s="16" t="s">
        <v>620</v>
      </c>
      <c r="I4" s="338" t="s">
        <v>621</v>
      </c>
      <c r="J4" s="16" t="s">
        <v>622</v>
      </c>
      <c r="K4" s="16" t="s">
        <v>75</v>
      </c>
      <c r="L4" s="16" t="s">
        <v>623</v>
      </c>
      <c r="M4" s="16" t="s">
        <v>624</v>
      </c>
      <c r="N4" s="16" t="s">
        <v>625</v>
      </c>
      <c r="O4" s="16" t="s">
        <v>55</v>
      </c>
      <c r="P4" s="16" t="s">
        <v>162</v>
      </c>
      <c r="Q4" s="16" t="s">
        <v>626</v>
      </c>
      <c r="R4" s="16">
        <v>5</v>
      </c>
      <c r="S4" s="16" t="s">
        <v>628</v>
      </c>
      <c r="T4" s="16" t="s">
        <v>629</v>
      </c>
      <c r="U4" s="16" t="s">
        <v>630</v>
      </c>
      <c r="V4" s="16" t="s">
        <v>533</v>
      </c>
      <c r="W4" s="16" t="s">
        <v>617</v>
      </c>
      <c r="X4" s="16" t="s">
        <v>390</v>
      </c>
      <c r="Y4" s="16"/>
      <c r="Z4" s="19" t="s">
        <v>61</v>
      </c>
      <c r="AA4" s="16"/>
      <c r="AB4" s="16"/>
      <c r="AC4" s="16"/>
      <c r="AD4" s="16" t="s">
        <v>1042</v>
      </c>
    </row>
    <row r="5" spans="1:76" s="67" customFormat="1" ht="39" customHeight="1">
      <c r="A5" s="145">
        <v>58</v>
      </c>
      <c r="B5" s="339">
        <v>43639</v>
      </c>
      <c r="C5" s="88" t="s">
        <v>63</v>
      </c>
      <c r="D5" s="16" t="s">
        <v>45</v>
      </c>
      <c r="E5" s="16" t="s">
        <v>37</v>
      </c>
      <c r="F5" s="184" t="s">
        <v>754</v>
      </c>
      <c r="G5" s="16" t="s">
        <v>117</v>
      </c>
      <c r="H5" s="185" t="s">
        <v>755</v>
      </c>
      <c r="I5" s="185" t="s">
        <v>756</v>
      </c>
      <c r="J5" s="16" t="s">
        <v>757</v>
      </c>
      <c r="K5" s="16" t="s">
        <v>75</v>
      </c>
      <c r="L5" s="16" t="s">
        <v>758</v>
      </c>
      <c r="M5" s="185" t="s">
        <v>759</v>
      </c>
      <c r="N5" s="16" t="s">
        <v>760</v>
      </c>
      <c r="O5" s="16" t="s">
        <v>55</v>
      </c>
      <c r="P5" s="16" t="s">
        <v>761</v>
      </c>
      <c r="Q5" s="16" t="s">
        <v>762</v>
      </c>
      <c r="R5" s="16">
        <v>3</v>
      </c>
      <c r="S5" s="16" t="s">
        <v>1044</v>
      </c>
      <c r="T5" s="16" t="s">
        <v>162</v>
      </c>
      <c r="U5" s="16" t="s">
        <v>764</v>
      </c>
      <c r="V5" s="16" t="s">
        <v>37</v>
      </c>
      <c r="W5" s="16" t="s">
        <v>81</v>
      </c>
      <c r="X5" s="16"/>
      <c r="Y5" s="16"/>
      <c r="Z5" s="19" t="s">
        <v>61</v>
      </c>
      <c r="AA5" s="16"/>
      <c r="AB5" s="16"/>
      <c r="AC5" s="16"/>
      <c r="AD5" s="16"/>
    </row>
    <row r="6" spans="1:76" s="223" customFormat="1" ht="15.75" customHeight="1">
      <c r="A6" s="146">
        <v>142</v>
      </c>
      <c r="B6" s="73">
        <v>43362</v>
      </c>
      <c r="C6" s="198" t="s">
        <v>1595</v>
      </c>
      <c r="D6" s="72" t="s">
        <v>1598</v>
      </c>
      <c r="E6" s="72" t="s">
        <v>145</v>
      </c>
      <c r="F6" s="74" t="s">
        <v>1504</v>
      </c>
      <c r="G6" s="72" t="s">
        <v>1191</v>
      </c>
      <c r="H6" s="72" t="s">
        <v>1596</v>
      </c>
      <c r="I6" s="72" t="s">
        <v>1597</v>
      </c>
      <c r="J6" s="72" t="s">
        <v>1600</v>
      </c>
      <c r="K6" s="72" t="s">
        <v>75</v>
      </c>
      <c r="L6" s="72" t="s">
        <v>1601</v>
      </c>
      <c r="M6" s="72" t="s">
        <v>1599</v>
      </c>
      <c r="N6" s="72"/>
      <c r="O6" s="72" t="s">
        <v>76</v>
      </c>
      <c r="P6" s="72" t="s">
        <v>1104</v>
      </c>
      <c r="Q6" s="72" t="s">
        <v>1558</v>
      </c>
      <c r="R6" s="72">
        <v>19</v>
      </c>
      <c r="S6" s="72" t="s">
        <v>1602</v>
      </c>
      <c r="T6" s="72" t="s">
        <v>37</v>
      </c>
      <c r="U6" s="72" t="s">
        <v>1603</v>
      </c>
      <c r="V6" s="72"/>
      <c r="W6" s="72" t="s">
        <v>617</v>
      </c>
      <c r="X6" s="72" t="s">
        <v>1118</v>
      </c>
      <c r="Y6" s="72"/>
      <c r="Z6" s="110" t="s">
        <v>127</v>
      </c>
      <c r="AA6" s="110"/>
      <c r="AB6" s="110"/>
      <c r="AC6" s="110"/>
      <c r="AD6" s="110"/>
    </row>
    <row r="7" spans="1:76" s="67" customFormat="1" ht="37.5" customHeight="1">
      <c r="A7" s="154">
        <v>143</v>
      </c>
      <c r="B7" s="17">
        <v>43215</v>
      </c>
      <c r="C7" s="15" t="s">
        <v>1595</v>
      </c>
      <c r="D7" s="16" t="s">
        <v>1606</v>
      </c>
      <c r="E7" s="16" t="s">
        <v>145</v>
      </c>
      <c r="F7" s="18" t="s">
        <v>1505</v>
      </c>
      <c r="G7" s="16" t="s">
        <v>1191</v>
      </c>
      <c r="H7" s="16" t="s">
        <v>1604</v>
      </c>
      <c r="I7" s="16" t="s">
        <v>1605</v>
      </c>
      <c r="J7" s="16" t="s">
        <v>1054</v>
      </c>
      <c r="K7" s="16" t="s">
        <v>75</v>
      </c>
      <c r="L7" s="16" t="s">
        <v>1607</v>
      </c>
      <c r="M7" s="16" t="s">
        <v>1608</v>
      </c>
      <c r="N7" s="16" t="s">
        <v>1611</v>
      </c>
      <c r="O7" s="16" t="s">
        <v>55</v>
      </c>
      <c r="P7" s="16" t="s">
        <v>1610</v>
      </c>
      <c r="Q7" s="16" t="s">
        <v>1558</v>
      </c>
      <c r="R7" s="16">
        <v>1</v>
      </c>
      <c r="S7" s="16" t="s">
        <v>1054</v>
      </c>
      <c r="T7" s="16" t="s">
        <v>59</v>
      </c>
      <c r="U7" s="16" t="s">
        <v>283</v>
      </c>
      <c r="V7" s="16" t="s">
        <v>37</v>
      </c>
      <c r="W7" s="16" t="s">
        <v>617</v>
      </c>
      <c r="X7" s="16" t="s">
        <v>1609</v>
      </c>
      <c r="Y7" s="16"/>
      <c r="Z7" s="19" t="s">
        <v>61</v>
      </c>
      <c r="AA7" s="20"/>
      <c r="AB7" s="20"/>
      <c r="AC7" s="20"/>
      <c r="AD7" s="20"/>
    </row>
    <row r="8" spans="1:76" s="67" customFormat="1" ht="37.5" customHeight="1">
      <c r="A8" s="154">
        <v>144</v>
      </c>
      <c r="B8" s="17">
        <v>43363</v>
      </c>
      <c r="C8" s="15" t="s">
        <v>1612</v>
      </c>
      <c r="D8" s="16" t="s">
        <v>1066</v>
      </c>
      <c r="E8" s="16" t="s">
        <v>37</v>
      </c>
      <c r="F8" s="18" t="s">
        <v>1506</v>
      </c>
      <c r="G8" s="16" t="s">
        <v>1616</v>
      </c>
      <c r="H8" s="16" t="s">
        <v>1613</v>
      </c>
      <c r="I8" s="16" t="s">
        <v>1614</v>
      </c>
      <c r="J8" s="16" t="s">
        <v>1615</v>
      </c>
      <c r="K8" s="16" t="s">
        <v>75</v>
      </c>
      <c r="L8" s="16" t="s">
        <v>1618</v>
      </c>
      <c r="M8" s="16" t="s">
        <v>1617</v>
      </c>
      <c r="N8" s="16" t="s">
        <v>1619</v>
      </c>
      <c r="O8" s="16" t="s">
        <v>55</v>
      </c>
      <c r="P8" s="16" t="s">
        <v>1622</v>
      </c>
      <c r="Q8" s="16" t="s">
        <v>1333</v>
      </c>
      <c r="R8" s="16">
        <v>2</v>
      </c>
      <c r="S8" s="16" t="s">
        <v>1621</v>
      </c>
      <c r="T8" s="16" t="s">
        <v>59</v>
      </c>
      <c r="U8" s="16" t="s">
        <v>1623</v>
      </c>
      <c r="V8" s="16" t="s">
        <v>37</v>
      </c>
      <c r="W8" s="16" t="s">
        <v>1054</v>
      </c>
      <c r="X8" s="16"/>
      <c r="Y8" s="16"/>
      <c r="Z8" s="20" t="s">
        <v>1620</v>
      </c>
      <c r="AA8" s="20"/>
      <c r="AB8" s="20"/>
      <c r="AC8" s="20"/>
      <c r="AD8" s="20"/>
    </row>
    <row r="9" spans="1:76" s="67" customFormat="1" ht="15.75" customHeight="1">
      <c r="A9" s="154">
        <v>145</v>
      </c>
      <c r="B9" s="17">
        <v>43044</v>
      </c>
      <c r="C9" s="15" t="s">
        <v>1624</v>
      </c>
      <c r="D9" s="16" t="s">
        <v>1625</v>
      </c>
      <c r="E9" s="16" t="s">
        <v>145</v>
      </c>
      <c r="F9" s="18" t="s">
        <v>1507</v>
      </c>
      <c r="G9" s="16" t="s">
        <v>1191</v>
      </c>
      <c r="H9" s="16" t="s">
        <v>1626</v>
      </c>
      <c r="I9" s="16" t="s">
        <v>1627</v>
      </c>
      <c r="J9" s="16"/>
      <c r="K9" s="16" t="s">
        <v>75</v>
      </c>
      <c r="L9" s="16" t="s">
        <v>1054</v>
      </c>
      <c r="M9" s="16" t="s">
        <v>1628</v>
      </c>
      <c r="N9" s="16"/>
      <c r="O9" s="16" t="s">
        <v>134</v>
      </c>
      <c r="P9" s="16" t="s">
        <v>1629</v>
      </c>
      <c r="Q9" s="16" t="s">
        <v>1054</v>
      </c>
      <c r="R9" s="16">
        <v>1</v>
      </c>
      <c r="S9" s="16" t="s">
        <v>37</v>
      </c>
      <c r="T9" s="16" t="s">
        <v>59</v>
      </c>
      <c r="U9" s="16" t="s">
        <v>1630</v>
      </c>
      <c r="V9" s="16" t="s">
        <v>37</v>
      </c>
      <c r="W9" s="16" t="s">
        <v>617</v>
      </c>
      <c r="X9" s="16" t="s">
        <v>1631</v>
      </c>
      <c r="Y9" s="16"/>
      <c r="Z9" s="19" t="s">
        <v>61</v>
      </c>
      <c r="AA9" s="20"/>
      <c r="AB9" s="20"/>
      <c r="AC9" s="20"/>
      <c r="AD9" s="20"/>
    </row>
    <row r="10" spans="1:76" s="67" customFormat="1" ht="35.25" customHeight="1">
      <c r="A10" s="154">
        <v>146</v>
      </c>
      <c r="B10" s="17">
        <v>42906</v>
      </c>
      <c r="C10" s="15" t="s">
        <v>1624</v>
      </c>
      <c r="D10" s="16" t="s">
        <v>1633</v>
      </c>
      <c r="E10" s="16" t="s">
        <v>59</v>
      </c>
      <c r="F10" s="18" t="s">
        <v>1508</v>
      </c>
      <c r="G10" s="16" t="s">
        <v>1191</v>
      </c>
      <c r="H10" s="16" t="s">
        <v>1632</v>
      </c>
      <c r="I10" s="16" t="s">
        <v>1634</v>
      </c>
      <c r="J10" s="16" t="s">
        <v>1638</v>
      </c>
      <c r="K10" s="16" t="s">
        <v>75</v>
      </c>
      <c r="L10" s="16" t="s">
        <v>1635</v>
      </c>
      <c r="M10" s="16" t="s">
        <v>1637</v>
      </c>
      <c r="N10" s="16" t="s">
        <v>1636</v>
      </c>
      <c r="O10" s="16" t="s">
        <v>218</v>
      </c>
      <c r="P10" s="16" t="s">
        <v>1639</v>
      </c>
      <c r="Q10" s="16" t="s">
        <v>1054</v>
      </c>
      <c r="R10" s="16">
        <v>1</v>
      </c>
      <c r="S10" s="16" t="s">
        <v>1054</v>
      </c>
      <c r="T10" s="16" t="s">
        <v>59</v>
      </c>
      <c r="U10" s="16" t="s">
        <v>1640</v>
      </c>
      <c r="V10" s="16" t="s">
        <v>37</v>
      </c>
      <c r="W10" s="16" t="s">
        <v>617</v>
      </c>
      <c r="X10" s="16" t="s">
        <v>1054</v>
      </c>
      <c r="Y10" s="16"/>
      <c r="Z10" s="19" t="s">
        <v>61</v>
      </c>
      <c r="AA10" s="20"/>
      <c r="AB10" s="20"/>
      <c r="AC10" s="20"/>
      <c r="AD10" s="20"/>
    </row>
    <row r="11" spans="1:76" s="67" customFormat="1" ht="45.75" customHeight="1">
      <c r="A11" s="154">
        <v>147</v>
      </c>
      <c r="B11" s="17">
        <v>43538</v>
      </c>
      <c r="C11" s="15" t="s">
        <v>1624</v>
      </c>
      <c r="D11" s="16" t="s">
        <v>1641</v>
      </c>
      <c r="E11" s="16" t="s">
        <v>59</v>
      </c>
      <c r="F11" s="18" t="s">
        <v>1509</v>
      </c>
      <c r="G11" s="16" t="s">
        <v>168</v>
      </c>
      <c r="H11" s="16" t="s">
        <v>1642</v>
      </c>
      <c r="I11" s="16" t="s">
        <v>1643</v>
      </c>
      <c r="J11" s="16"/>
      <c r="K11" s="16" t="s">
        <v>75</v>
      </c>
      <c r="L11" s="16" t="s">
        <v>1646</v>
      </c>
      <c r="M11" s="16" t="s">
        <v>1645</v>
      </c>
      <c r="N11" s="16" t="s">
        <v>1647</v>
      </c>
      <c r="O11" s="16" t="s">
        <v>134</v>
      </c>
      <c r="P11" s="16" t="s">
        <v>1644</v>
      </c>
      <c r="Q11" s="16" t="s">
        <v>1054</v>
      </c>
      <c r="R11" s="16">
        <v>1</v>
      </c>
      <c r="S11" s="16" t="s">
        <v>1054</v>
      </c>
      <c r="T11" s="16" t="s">
        <v>59</v>
      </c>
      <c r="U11" s="16" t="s">
        <v>283</v>
      </c>
      <c r="V11" s="16" t="s">
        <v>37</v>
      </c>
      <c r="W11" s="16" t="s">
        <v>617</v>
      </c>
      <c r="X11" s="16" t="s">
        <v>390</v>
      </c>
      <c r="Y11" s="16"/>
      <c r="Z11" s="19" t="s">
        <v>61</v>
      </c>
      <c r="AA11" s="20" t="s">
        <v>134</v>
      </c>
      <c r="AB11" s="20"/>
      <c r="AC11" s="20"/>
      <c r="AD11" s="20"/>
    </row>
    <row r="12" spans="1:76" s="67" customFormat="1" ht="33" customHeight="1">
      <c r="A12" s="154">
        <v>148</v>
      </c>
      <c r="B12" s="17">
        <v>42899</v>
      </c>
      <c r="C12" s="15" t="s">
        <v>1624</v>
      </c>
      <c r="D12" s="16" t="s">
        <v>1648</v>
      </c>
      <c r="E12" s="16" t="s">
        <v>59</v>
      </c>
      <c r="F12" s="18" t="s">
        <v>1510</v>
      </c>
      <c r="G12" s="16" t="s">
        <v>1649</v>
      </c>
      <c r="H12" s="16" t="s">
        <v>1650</v>
      </c>
      <c r="I12" s="16" t="s">
        <v>1651</v>
      </c>
      <c r="J12" s="16" t="s">
        <v>1652</v>
      </c>
      <c r="K12" s="16" t="s">
        <v>75</v>
      </c>
      <c r="L12" s="16" t="s">
        <v>1655</v>
      </c>
      <c r="M12" s="16" t="s">
        <v>1654</v>
      </c>
      <c r="N12" s="16" t="s">
        <v>1653</v>
      </c>
      <c r="O12" s="16" t="s">
        <v>55</v>
      </c>
      <c r="P12" s="16" t="s">
        <v>1658</v>
      </c>
      <c r="Q12" s="16" t="s">
        <v>1657</v>
      </c>
      <c r="R12" s="16">
        <v>3</v>
      </c>
      <c r="S12" s="16" t="s">
        <v>1659</v>
      </c>
      <c r="T12" s="16" t="s">
        <v>59</v>
      </c>
      <c r="U12" s="16" t="s">
        <v>1656</v>
      </c>
      <c r="V12" s="16" t="s">
        <v>37</v>
      </c>
      <c r="W12" s="16" t="s">
        <v>617</v>
      </c>
      <c r="X12" s="16" t="s">
        <v>1660</v>
      </c>
      <c r="Y12" s="16"/>
      <c r="Z12" s="19" t="s">
        <v>61</v>
      </c>
      <c r="AA12" s="20"/>
      <c r="AB12" s="20"/>
      <c r="AC12" s="20"/>
      <c r="AD12" s="20"/>
    </row>
    <row r="13" spans="1:76" s="67" customFormat="1" ht="17.25">
      <c r="R13" s="67">
        <f>SUM(R3:R12)</f>
        <v>38</v>
      </c>
      <c r="S13" s="233">
        <f>R13-R6</f>
        <v>19</v>
      </c>
    </row>
    <row r="14" spans="1:76" s="67" customFormat="1" ht="17.25">
      <c r="N14" s="277" t="s">
        <v>2683</v>
      </c>
      <c r="O14" s="243" t="s">
        <v>2679</v>
      </c>
      <c r="P14" s="243" t="s">
        <v>2681</v>
      </c>
      <c r="Q14" s="243" t="s">
        <v>2678</v>
      </c>
      <c r="R14" s="243" t="s">
        <v>2680</v>
      </c>
      <c r="S14" s="241">
        <f>S13</f>
        <v>19</v>
      </c>
    </row>
    <row r="15" spans="1:76" s="67" customFormat="1" ht="17.25">
      <c r="N15" s="277" t="s">
        <v>2684</v>
      </c>
      <c r="O15" s="145">
        <v>2</v>
      </c>
      <c r="P15" s="145">
        <v>0</v>
      </c>
      <c r="Q15" s="145">
        <v>14</v>
      </c>
      <c r="R15" s="145">
        <v>3</v>
      </c>
      <c r="S15" s="145">
        <f>O15+P15+Q15+R15</f>
        <v>19</v>
      </c>
    </row>
    <row r="16" spans="1:76" s="67" customFormat="1" ht="17.25">
      <c r="N16" s="277" t="s">
        <v>2685</v>
      </c>
      <c r="O16" s="242">
        <f>O15/S13</f>
        <v>0.10526315789473684</v>
      </c>
      <c r="P16" s="242">
        <v>0</v>
      </c>
      <c r="Q16" s="242">
        <f>Q15/S13</f>
        <v>0.73684210526315785</v>
      </c>
      <c r="R16" s="242">
        <f>R15/S13</f>
        <v>0.15789473684210525</v>
      </c>
      <c r="S16" s="276">
        <f>O16+P16+Q16+R16</f>
        <v>1</v>
      </c>
    </row>
    <row r="17" s="67" customFormat="1" ht="17.25"/>
    <row r="18" s="67" customFormat="1" ht="17.25"/>
  </sheetData>
  <mergeCells count="7">
    <mergeCell ref="AD1:AD2"/>
    <mergeCell ref="A1:I1"/>
    <mergeCell ref="J1:L1"/>
    <mergeCell ref="M1:V1"/>
    <mergeCell ref="W1:Y1"/>
    <mergeCell ref="Z1:AB1"/>
    <mergeCell ref="AC1:AC2"/>
  </mergeCells>
  <dataValidations count="3">
    <dataValidation type="list" allowBlank="1" showErrorMessage="1" sqref="Z2:Z3" xr:uid="{00000000-0002-0000-1600-000000000000}">
      <formula1>#REF!</formula1>
    </dataValidation>
    <dataValidation type="list" allowBlank="1" showErrorMessage="1" sqref="W3:W5 Z4:Z5 Z7 Z9:Z12 C3:C5 E3:E7 E9:E12 T3 T5 T7:T12 K3:K5 O3:O12" xr:uid="{00000000-0002-0000-1600-000001000000}">
      <formula1>#REF!</formula1>
    </dataValidation>
    <dataValidation type="list" allowBlank="1" showInputMessage="1" showErrorMessage="1" sqref="K6:K12" xr:uid="{00000000-0002-0000-1600-000008000000}">
      <formula1>#REF!</formula1>
    </dataValidation>
  </dataValidations>
  <hyperlinks>
    <hyperlink ref="F3" r:id="rId1" xr:uid="{00000000-0004-0000-1600-000000000000}"/>
    <hyperlink ref="F4" r:id="rId2" xr:uid="{00000000-0004-0000-1600-000001000000}"/>
    <hyperlink ref="F5" r:id="rId3" xr:uid="{00000000-0004-0000-1600-000002000000}"/>
    <hyperlink ref="F6" display="https://www.elsoldepuebla.com.mx/local/estas-son-las-recomendaciones-que-emitio-la-cndh-por-caso-palmarito-tochapan-en-puebla-ejercito-derechos-humanos-operativo-huachicoleros-chupaductos-sedena-salvador-cienfuegos-antonio-gali-fayad-quecholac-victor-carr" xr:uid="{00000000-0004-0000-1600-000003000000}"/>
    <hyperlink ref="F7" r:id="rId4" xr:uid="{00000000-0004-0000-1600-000004000000}"/>
    <hyperlink ref="F8" r:id="rId5" xr:uid="{00000000-0004-0000-1600-000005000000}"/>
    <hyperlink ref="F9" r:id="rId6" xr:uid="{00000000-0004-0000-1600-000006000000}"/>
    <hyperlink ref="F10" r:id="rId7" xr:uid="{00000000-0004-0000-1600-000007000000}"/>
    <hyperlink ref="F11" r:id="rId8" xr:uid="{00000000-0004-0000-1600-000008000000}"/>
    <hyperlink ref="F12" r:id="rId9" xr:uid="{00000000-0004-0000-1600-000009000000}"/>
  </hyperlinks>
  <pageMargins left="0.7" right="0.7" top="0.75" bottom="0.75" header="0.3" footer="0.3"/>
  <pageSetup orientation="portrait" horizontalDpi="0" verticalDpi="0" r:id="rId10"/>
  <legacyDrawing r:id="rId1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BX10"/>
  <sheetViews>
    <sheetView topLeftCell="I6" zoomScale="60" zoomScaleNormal="60" workbookViewId="0">
      <selection activeCell="L3" sqref="L3"/>
    </sheetView>
  </sheetViews>
  <sheetFormatPr baseColWidth="10" defaultRowHeight="15"/>
  <cols>
    <col min="1" max="1" width="11.42578125" hidden="1" customWidth="1"/>
    <col min="2" max="2" width="17.85546875" customWidth="1"/>
    <col min="6" max="6" width="20.7109375" customWidth="1"/>
    <col min="13" max="13" width="34.7109375" customWidth="1"/>
    <col min="14" max="14" width="21.85546875" customWidth="1"/>
    <col min="15" max="15" width="22.85546875" customWidth="1"/>
  </cols>
  <sheetData>
    <row r="1" spans="1:76" s="67" customFormat="1" ht="37.5" customHeight="1">
      <c r="A1" s="430" t="s">
        <v>1</v>
      </c>
      <c r="B1" s="431"/>
      <c r="C1" s="431"/>
      <c r="D1" s="431"/>
      <c r="E1" s="431"/>
      <c r="F1" s="431"/>
      <c r="G1" s="431"/>
      <c r="H1" s="431"/>
      <c r="I1" s="431"/>
      <c r="J1" s="430" t="s">
        <v>6</v>
      </c>
      <c r="K1" s="431"/>
      <c r="L1" s="431"/>
      <c r="M1" s="430" t="s">
        <v>7</v>
      </c>
      <c r="N1" s="431"/>
      <c r="O1" s="431"/>
      <c r="P1" s="431"/>
      <c r="Q1" s="431"/>
      <c r="R1" s="431"/>
      <c r="S1" s="431"/>
      <c r="T1" s="431"/>
      <c r="U1" s="431"/>
      <c r="V1" s="431"/>
      <c r="W1" s="430" t="s">
        <v>8</v>
      </c>
      <c r="X1" s="431"/>
      <c r="Y1" s="431"/>
      <c r="Z1" s="430" t="s">
        <v>9</v>
      </c>
      <c r="AA1" s="431"/>
      <c r="AB1" s="431"/>
      <c r="AC1" s="428" t="s">
        <v>10</v>
      </c>
      <c r="AD1" s="428" t="s">
        <v>4</v>
      </c>
      <c r="AE1" s="224"/>
      <c r="AF1" s="224"/>
      <c r="AG1" s="224"/>
      <c r="AH1" s="224"/>
      <c r="AI1" s="224"/>
      <c r="AJ1" s="224"/>
      <c r="AK1" s="224"/>
      <c r="AL1" s="224"/>
      <c r="AM1" s="224"/>
      <c r="AN1" s="224"/>
      <c r="AO1" s="224"/>
      <c r="AP1" s="224"/>
      <c r="AQ1" s="224"/>
      <c r="AR1" s="224"/>
      <c r="AS1" s="224"/>
      <c r="AT1" s="224"/>
      <c r="AU1" s="224"/>
      <c r="AV1" s="224"/>
      <c r="AW1" s="224"/>
      <c r="AX1" s="224"/>
      <c r="AY1" s="224"/>
      <c r="AZ1" s="224"/>
      <c r="BA1" s="224"/>
      <c r="BB1" s="224"/>
      <c r="BC1" s="224"/>
      <c r="BD1" s="224"/>
      <c r="BE1" s="224"/>
      <c r="BF1" s="224"/>
      <c r="BG1" s="224"/>
      <c r="BH1" s="224"/>
      <c r="BI1" s="224"/>
      <c r="BJ1" s="224"/>
      <c r="BK1" s="224"/>
      <c r="BL1" s="224"/>
      <c r="BM1" s="224"/>
      <c r="BN1" s="224"/>
      <c r="BO1" s="224"/>
      <c r="BP1" s="224"/>
      <c r="BQ1" s="224"/>
      <c r="BR1" s="224"/>
      <c r="BS1" s="224"/>
      <c r="BT1" s="224"/>
      <c r="BU1" s="224"/>
      <c r="BV1" s="224"/>
      <c r="BW1" s="224"/>
      <c r="BX1" s="224"/>
    </row>
    <row r="2" spans="1:76" s="67" customFormat="1" ht="123.75" customHeight="1">
      <c r="A2" s="100" t="s">
        <v>0</v>
      </c>
      <c r="B2" s="100" t="s">
        <v>2</v>
      </c>
      <c r="C2" s="100" t="s">
        <v>11</v>
      </c>
      <c r="D2" s="100" t="s">
        <v>12</v>
      </c>
      <c r="E2" s="100" t="s">
        <v>13</v>
      </c>
      <c r="F2" s="100" t="s">
        <v>14</v>
      </c>
      <c r="G2" s="100" t="s">
        <v>15</v>
      </c>
      <c r="H2" s="100" t="s">
        <v>16</v>
      </c>
      <c r="I2" s="100" t="s">
        <v>17</v>
      </c>
      <c r="J2" s="100" t="s">
        <v>3</v>
      </c>
      <c r="K2" s="100" t="s">
        <v>18</v>
      </c>
      <c r="L2" s="100" t="s">
        <v>19</v>
      </c>
      <c r="M2" s="100" t="s">
        <v>20</v>
      </c>
      <c r="N2" s="100" t="s">
        <v>21</v>
      </c>
      <c r="O2" s="100" t="s">
        <v>22</v>
      </c>
      <c r="P2" s="100" t="s">
        <v>23</v>
      </c>
      <c r="Q2" s="100" t="s">
        <v>24</v>
      </c>
      <c r="R2" s="100" t="s">
        <v>25</v>
      </c>
      <c r="S2" s="100" t="s">
        <v>26</v>
      </c>
      <c r="T2" s="100" t="s">
        <v>27</v>
      </c>
      <c r="U2" s="100" t="s">
        <v>28</v>
      </c>
      <c r="V2" s="100" t="s">
        <v>29</v>
      </c>
      <c r="W2" s="100" t="s">
        <v>1033</v>
      </c>
      <c r="X2" s="100" t="s">
        <v>30</v>
      </c>
      <c r="Y2" s="100" t="s">
        <v>31</v>
      </c>
      <c r="Z2" s="100" t="s">
        <v>32</v>
      </c>
      <c r="AA2" s="100" t="s">
        <v>33</v>
      </c>
      <c r="AB2" s="100" t="s">
        <v>34</v>
      </c>
      <c r="AC2" s="429"/>
      <c r="AD2" s="429"/>
      <c r="AE2" s="224"/>
      <c r="AF2" s="224"/>
      <c r="AG2" s="224"/>
      <c r="AH2" s="224"/>
      <c r="AI2" s="224"/>
      <c r="AJ2" s="224"/>
      <c r="AK2" s="224"/>
      <c r="AL2" s="224"/>
      <c r="AM2" s="224"/>
      <c r="AN2" s="224"/>
      <c r="AO2" s="224"/>
      <c r="AP2" s="224"/>
      <c r="AQ2" s="224"/>
      <c r="AR2" s="224"/>
      <c r="AS2" s="224"/>
      <c r="AT2" s="224"/>
      <c r="AU2" s="224"/>
      <c r="AV2" s="224"/>
      <c r="AW2" s="224"/>
      <c r="AX2" s="224"/>
      <c r="AY2" s="224"/>
      <c r="AZ2" s="224"/>
      <c r="BA2" s="224"/>
      <c r="BB2" s="224"/>
      <c r="BC2" s="224"/>
      <c r="BD2" s="224"/>
      <c r="BE2" s="224"/>
      <c r="BF2" s="224"/>
      <c r="BG2" s="224"/>
      <c r="BH2" s="224"/>
      <c r="BI2" s="224"/>
      <c r="BJ2" s="224"/>
      <c r="BK2" s="224"/>
      <c r="BL2" s="224"/>
      <c r="BM2" s="224"/>
      <c r="BN2" s="224"/>
      <c r="BO2" s="224"/>
      <c r="BP2" s="224"/>
      <c r="BQ2" s="224"/>
      <c r="BR2" s="224"/>
      <c r="BS2" s="224"/>
      <c r="BT2" s="224"/>
      <c r="BU2" s="224"/>
      <c r="BV2" s="224"/>
      <c r="BW2" s="224"/>
      <c r="BX2" s="224"/>
    </row>
    <row r="3" spans="1:76" s="2" customFormat="1" ht="184.5" customHeight="1">
      <c r="A3" s="41">
        <v>1</v>
      </c>
      <c r="B3" s="104">
        <v>43291</v>
      </c>
      <c r="C3" s="153" t="s">
        <v>35</v>
      </c>
      <c r="D3" s="103" t="s">
        <v>36</v>
      </c>
      <c r="E3" s="103" t="s">
        <v>37</v>
      </c>
      <c r="F3" s="107" t="s">
        <v>38</v>
      </c>
      <c r="G3" s="103" t="s">
        <v>46</v>
      </c>
      <c r="H3" s="20" t="s">
        <v>47</v>
      </c>
      <c r="I3" s="20" t="s">
        <v>48</v>
      </c>
      <c r="J3" s="20" t="s">
        <v>51</v>
      </c>
      <c r="K3" s="20" t="s">
        <v>51</v>
      </c>
      <c r="L3" s="20" t="s">
        <v>52</v>
      </c>
      <c r="M3" s="20" t="s">
        <v>53</v>
      </c>
      <c r="N3" s="20" t="s">
        <v>54</v>
      </c>
      <c r="O3" s="20" t="s">
        <v>55</v>
      </c>
      <c r="P3" s="20" t="s">
        <v>56</v>
      </c>
      <c r="Q3" s="20" t="s">
        <v>57</v>
      </c>
      <c r="R3" s="20">
        <v>2</v>
      </c>
      <c r="S3" s="20" t="s">
        <v>58</v>
      </c>
      <c r="T3" s="20" t="s">
        <v>59</v>
      </c>
      <c r="U3" s="20" t="s">
        <v>60</v>
      </c>
      <c r="V3" s="103" t="s">
        <v>51</v>
      </c>
      <c r="W3" s="20" t="s">
        <v>57</v>
      </c>
      <c r="X3" s="20"/>
      <c r="Y3" s="20"/>
      <c r="Z3" s="20" t="s">
        <v>61</v>
      </c>
      <c r="AA3" s="20"/>
      <c r="AB3" s="20"/>
      <c r="AC3" s="20"/>
      <c r="AD3" s="20"/>
    </row>
    <row r="4" spans="1:76" s="2" customFormat="1" ht="134.25" customHeight="1">
      <c r="A4" s="41">
        <v>78</v>
      </c>
      <c r="B4" s="104">
        <v>43778</v>
      </c>
      <c r="C4" s="15" t="s">
        <v>63</v>
      </c>
      <c r="D4" s="103" t="s">
        <v>45</v>
      </c>
      <c r="E4" s="103" t="s">
        <v>37</v>
      </c>
      <c r="F4" s="159" t="s">
        <v>957</v>
      </c>
      <c r="G4" s="103" t="s">
        <v>102</v>
      </c>
      <c r="H4" s="20" t="s">
        <v>958</v>
      </c>
      <c r="I4" s="20" t="s">
        <v>959</v>
      </c>
      <c r="J4" s="20" t="s">
        <v>960</v>
      </c>
      <c r="K4" s="20" t="s">
        <v>51</v>
      </c>
      <c r="L4" s="20" t="s">
        <v>961</v>
      </c>
      <c r="M4" s="20" t="s">
        <v>962</v>
      </c>
      <c r="N4" s="20" t="s">
        <v>963</v>
      </c>
      <c r="O4" s="20" t="s">
        <v>150</v>
      </c>
      <c r="P4" s="20" t="s">
        <v>964</v>
      </c>
      <c r="Q4" s="20" t="s">
        <v>81</v>
      </c>
      <c r="R4" s="20">
        <v>4</v>
      </c>
      <c r="S4" s="20" t="s">
        <v>938</v>
      </c>
      <c r="T4" s="20" t="s">
        <v>59</v>
      </c>
      <c r="U4" s="20" t="s">
        <v>930</v>
      </c>
      <c r="V4" s="20" t="s">
        <v>149</v>
      </c>
      <c r="W4" s="103" t="s">
        <v>81</v>
      </c>
      <c r="X4" s="20" t="s">
        <v>965</v>
      </c>
      <c r="Y4" s="20" t="s">
        <v>201</v>
      </c>
      <c r="Z4" s="20" t="s">
        <v>61</v>
      </c>
      <c r="AA4" s="20" t="s">
        <v>966</v>
      </c>
      <c r="AB4" s="20"/>
      <c r="AC4" s="20"/>
      <c r="AD4" s="20"/>
    </row>
    <row r="5" spans="1:76" s="2" customFormat="1" ht="207">
      <c r="A5" s="9"/>
      <c r="B5" s="104">
        <v>43968</v>
      </c>
      <c r="C5" s="105" t="s">
        <v>2580</v>
      </c>
      <c r="D5" s="103" t="s">
        <v>2581</v>
      </c>
      <c r="E5" s="103" t="s">
        <v>59</v>
      </c>
      <c r="F5" s="43" t="s">
        <v>2582</v>
      </c>
      <c r="G5" s="103" t="s">
        <v>2583</v>
      </c>
      <c r="H5" s="103" t="s">
        <v>2584</v>
      </c>
      <c r="I5" s="103" t="s">
        <v>37</v>
      </c>
      <c r="J5" s="20" t="s">
        <v>51</v>
      </c>
      <c r="K5" s="20" t="s">
        <v>51</v>
      </c>
      <c r="L5" s="103" t="s">
        <v>2585</v>
      </c>
      <c r="M5" s="103" t="s">
        <v>2586</v>
      </c>
      <c r="N5" s="103" t="s">
        <v>2587</v>
      </c>
      <c r="O5" s="20" t="s">
        <v>134</v>
      </c>
      <c r="P5" s="103" t="s">
        <v>2588</v>
      </c>
      <c r="Q5" s="103" t="s">
        <v>81</v>
      </c>
      <c r="R5" s="103">
        <v>1</v>
      </c>
      <c r="S5" s="103" t="s">
        <v>42</v>
      </c>
      <c r="T5" s="103" t="s">
        <v>59</v>
      </c>
      <c r="U5" s="103" t="s">
        <v>2589</v>
      </c>
      <c r="V5" s="103" t="s">
        <v>51</v>
      </c>
      <c r="W5" s="103" t="s">
        <v>2590</v>
      </c>
      <c r="X5" s="103"/>
      <c r="Y5" s="103"/>
      <c r="Z5" s="103" t="s">
        <v>2591</v>
      </c>
      <c r="AA5" s="103"/>
      <c r="AB5" s="103"/>
      <c r="AC5" s="103"/>
      <c r="AD5" s="103" t="s">
        <v>2592</v>
      </c>
    </row>
    <row r="6" spans="1:76" s="2" customFormat="1" ht="223.5" customHeight="1">
      <c r="A6" s="9"/>
      <c r="B6" s="104">
        <v>43728</v>
      </c>
      <c r="C6" s="105" t="s">
        <v>2593</v>
      </c>
      <c r="D6" s="103" t="s">
        <v>2594</v>
      </c>
      <c r="E6" s="103" t="s">
        <v>2595</v>
      </c>
      <c r="F6" s="43" t="s">
        <v>2596</v>
      </c>
      <c r="G6" s="103" t="s">
        <v>42</v>
      </c>
      <c r="H6" s="103"/>
      <c r="I6" s="103"/>
      <c r="J6" s="20" t="s">
        <v>51</v>
      </c>
      <c r="K6" s="20" t="s">
        <v>51</v>
      </c>
      <c r="L6" s="150"/>
      <c r="M6" s="65" t="s">
        <v>2597</v>
      </c>
      <c r="N6" s="150" t="s">
        <v>2598</v>
      </c>
      <c r="O6" s="340" t="s">
        <v>175</v>
      </c>
      <c r="P6" s="150" t="s">
        <v>2599</v>
      </c>
      <c r="Q6" s="150" t="s">
        <v>81</v>
      </c>
      <c r="R6" s="103">
        <v>1</v>
      </c>
      <c r="S6" s="103" t="s">
        <v>42</v>
      </c>
      <c r="T6" s="103" t="s">
        <v>145</v>
      </c>
      <c r="U6" s="103" t="s">
        <v>2600</v>
      </c>
      <c r="V6" s="103" t="s">
        <v>2601</v>
      </c>
      <c r="W6" s="103" t="s">
        <v>2590</v>
      </c>
      <c r="X6" s="103"/>
      <c r="Y6" s="103"/>
      <c r="Z6" s="103"/>
      <c r="AA6" s="103"/>
      <c r="AB6" s="103"/>
      <c r="AC6" s="103"/>
      <c r="AD6" s="103" t="s">
        <v>2602</v>
      </c>
    </row>
    <row r="7" spans="1:76" s="2" customFormat="1" ht="81" customHeight="1">
      <c r="A7" s="45"/>
      <c r="B7" s="45"/>
      <c r="C7" s="45"/>
      <c r="D7" s="45"/>
      <c r="E7" s="45"/>
      <c r="F7" s="45"/>
      <c r="G7" s="45"/>
      <c r="H7" s="45"/>
      <c r="I7" s="45"/>
      <c r="J7" s="45"/>
      <c r="K7" s="45"/>
      <c r="L7" s="218" t="s">
        <v>2683</v>
      </c>
      <c r="M7" s="259" t="s">
        <v>2578</v>
      </c>
      <c r="N7" s="259" t="s">
        <v>2232</v>
      </c>
      <c r="O7" s="259" t="s">
        <v>357</v>
      </c>
      <c r="P7" s="259" t="s">
        <v>334</v>
      </c>
      <c r="Q7" s="257">
        <f>SUM(R3:R6)</f>
        <v>8</v>
      </c>
      <c r="R7" s="45"/>
      <c r="S7" s="45"/>
      <c r="T7" s="45"/>
      <c r="U7" s="45"/>
      <c r="V7" s="45"/>
      <c r="W7" s="45"/>
      <c r="X7" s="45"/>
      <c r="Y7" s="45"/>
      <c r="Z7" s="45"/>
      <c r="AA7" s="45"/>
      <c r="AB7" s="45"/>
      <c r="AC7" s="45"/>
      <c r="AD7" s="46"/>
    </row>
    <row r="8" spans="1:76" s="2" customFormat="1" ht="17.25">
      <c r="L8" s="260" t="s">
        <v>2684</v>
      </c>
      <c r="M8" s="16">
        <v>1</v>
      </c>
      <c r="N8" s="16">
        <v>1</v>
      </c>
      <c r="O8" s="16">
        <v>2</v>
      </c>
      <c r="P8" s="16">
        <v>4</v>
      </c>
      <c r="Q8" s="16">
        <f>SUM(M8:P8)</f>
        <v>8</v>
      </c>
    </row>
    <row r="9" spans="1:76" s="2" customFormat="1" ht="17.25">
      <c r="L9" s="260" t="s">
        <v>2685</v>
      </c>
      <c r="M9" s="258">
        <f>M8/Q8</f>
        <v>0.125</v>
      </c>
      <c r="N9" s="258">
        <f>N8/Q8</f>
        <v>0.125</v>
      </c>
      <c r="O9" s="258">
        <f>O8/Q8</f>
        <v>0.25</v>
      </c>
      <c r="P9" s="258">
        <f>P8/Q8</f>
        <v>0.5</v>
      </c>
      <c r="Q9" s="271">
        <f>SUM(M9:P9)</f>
        <v>1</v>
      </c>
    </row>
    <row r="10" spans="1:76" s="2" customFormat="1">
      <c r="M10" s="47"/>
      <c r="N10" s="47"/>
      <c r="O10" s="47"/>
      <c r="P10" s="47"/>
      <c r="Q10" s="47"/>
    </row>
  </sheetData>
  <mergeCells count="7">
    <mergeCell ref="AD1:AD2"/>
    <mergeCell ref="A1:I1"/>
    <mergeCell ref="J1:L1"/>
    <mergeCell ref="M1:V1"/>
    <mergeCell ref="W1:Y1"/>
    <mergeCell ref="Z1:AB1"/>
    <mergeCell ref="AC1:AC2"/>
  </mergeCells>
  <dataValidations count="1">
    <dataValidation type="list" allowBlank="1" showErrorMessage="1" sqref="Z2" xr:uid="{00000000-0002-0000-1700-000000000000}">
      <formula1>#REF!</formula1>
    </dataValidation>
  </dataValidations>
  <hyperlinks>
    <hyperlink ref="F3" r:id="rId1" xr:uid="{00000000-0004-0000-1700-000000000000}"/>
    <hyperlink ref="F4" r:id="rId2" xr:uid="{00000000-0004-0000-1700-000001000000}"/>
    <hyperlink ref="F5" r:id="rId3" xr:uid="{00000000-0004-0000-1700-000002000000}"/>
    <hyperlink ref="F6" r:id="rId4" xr:uid="{00000000-0004-0000-1700-000003000000}"/>
  </hyperlinks>
  <pageMargins left="0.7" right="0.7" top="0.75" bottom="0.75" header="0.3" footer="0.3"/>
  <legacyDrawing r:id="rId5"/>
  <extLst>
    <ext xmlns:x14="http://schemas.microsoft.com/office/spreadsheetml/2009/9/main" uri="{CCE6A557-97BC-4b89-ADB6-D9C93CAAB3DF}">
      <x14:dataValidations xmlns:xm="http://schemas.microsoft.com/office/excel/2006/main" count="1">
        <x14:dataValidation type="list" allowBlank="1" showErrorMessage="1" xr:uid="{00000000-0002-0000-1700-000001000000}">
          <x14:formula1>
            <xm:f>'C:\Users\Nidia\Documents\Respaldo Tío\Educiac\USAID\ONDA\[Matriz Monitoreo de Medios DA_GA.xlsx]Variables '!#REF!</xm:f>
          </x14:formula1>
          <xm:sqref>Z3:Z4 W3 O3:O6 K3:K6 T3:T4 E3:E5 C3:C4</xm:sqref>
        </x14:dataValidation>
      </x14:dataValidations>
    </ext>
  </extLs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BX14"/>
  <sheetViews>
    <sheetView topLeftCell="F10" zoomScale="60" zoomScaleNormal="60" workbookViewId="0">
      <selection activeCell="C9" sqref="C9:C10"/>
    </sheetView>
  </sheetViews>
  <sheetFormatPr baseColWidth="10" defaultRowHeight="15"/>
  <cols>
    <col min="1" max="1" width="11.42578125" hidden="1" customWidth="1"/>
    <col min="2" max="2" width="16" customWidth="1"/>
    <col min="3" max="3" width="21.140625" bestFit="1" customWidth="1"/>
    <col min="13" max="13" width="23.140625" customWidth="1"/>
    <col min="14" max="14" width="15.7109375" customWidth="1"/>
    <col min="15" max="15" width="16.7109375" customWidth="1"/>
  </cols>
  <sheetData>
    <row r="1" spans="1:76" s="67" customFormat="1" ht="37.5" customHeight="1">
      <c r="A1" s="430" t="s">
        <v>1</v>
      </c>
      <c r="B1" s="431"/>
      <c r="C1" s="431"/>
      <c r="D1" s="431"/>
      <c r="E1" s="431"/>
      <c r="F1" s="431"/>
      <c r="G1" s="431"/>
      <c r="H1" s="431"/>
      <c r="I1" s="431"/>
      <c r="J1" s="430" t="s">
        <v>6</v>
      </c>
      <c r="K1" s="431"/>
      <c r="L1" s="431"/>
      <c r="M1" s="430" t="s">
        <v>7</v>
      </c>
      <c r="N1" s="431"/>
      <c r="O1" s="431"/>
      <c r="P1" s="431"/>
      <c r="Q1" s="431"/>
      <c r="R1" s="431"/>
      <c r="S1" s="431"/>
      <c r="T1" s="431"/>
      <c r="U1" s="431"/>
      <c r="V1" s="431"/>
      <c r="W1" s="430" t="s">
        <v>8</v>
      </c>
      <c r="X1" s="431"/>
      <c r="Y1" s="431"/>
      <c r="Z1" s="430" t="s">
        <v>9</v>
      </c>
      <c r="AA1" s="431"/>
      <c r="AB1" s="431"/>
      <c r="AC1" s="428" t="s">
        <v>10</v>
      </c>
      <c r="AD1" s="428" t="s">
        <v>4</v>
      </c>
      <c r="AE1" s="224"/>
      <c r="AF1" s="224"/>
      <c r="AG1" s="224"/>
      <c r="AH1" s="224"/>
      <c r="AI1" s="224"/>
      <c r="AJ1" s="224"/>
      <c r="AK1" s="224"/>
      <c r="AL1" s="224"/>
      <c r="AM1" s="224"/>
      <c r="AN1" s="224"/>
      <c r="AO1" s="224"/>
      <c r="AP1" s="224"/>
      <c r="AQ1" s="224"/>
      <c r="AR1" s="224"/>
      <c r="AS1" s="224"/>
      <c r="AT1" s="224"/>
      <c r="AU1" s="224"/>
      <c r="AV1" s="224"/>
      <c r="AW1" s="224"/>
      <c r="AX1" s="224"/>
      <c r="AY1" s="224"/>
      <c r="AZ1" s="224"/>
      <c r="BA1" s="224"/>
      <c r="BB1" s="224"/>
      <c r="BC1" s="224"/>
      <c r="BD1" s="224"/>
      <c r="BE1" s="224"/>
      <c r="BF1" s="224"/>
      <c r="BG1" s="224"/>
      <c r="BH1" s="224"/>
      <c r="BI1" s="224"/>
      <c r="BJ1" s="224"/>
      <c r="BK1" s="224"/>
      <c r="BL1" s="224"/>
      <c r="BM1" s="224"/>
      <c r="BN1" s="224"/>
      <c r="BO1" s="224"/>
      <c r="BP1" s="224"/>
      <c r="BQ1" s="224"/>
      <c r="BR1" s="224"/>
      <c r="BS1" s="224"/>
      <c r="BT1" s="224"/>
      <c r="BU1" s="224"/>
      <c r="BV1" s="224"/>
      <c r="BW1" s="224"/>
      <c r="BX1" s="224"/>
    </row>
    <row r="2" spans="1:76" s="67" customFormat="1" ht="123.75" customHeight="1">
      <c r="A2" s="100" t="s">
        <v>0</v>
      </c>
      <c r="B2" s="100" t="s">
        <v>2</v>
      </c>
      <c r="C2" s="100" t="s">
        <v>11</v>
      </c>
      <c r="D2" s="100" t="s">
        <v>12</v>
      </c>
      <c r="E2" s="100" t="s">
        <v>13</v>
      </c>
      <c r="F2" s="100" t="s">
        <v>14</v>
      </c>
      <c r="G2" s="100" t="s">
        <v>15</v>
      </c>
      <c r="H2" s="100" t="s">
        <v>16</v>
      </c>
      <c r="I2" s="100" t="s">
        <v>17</v>
      </c>
      <c r="J2" s="100" t="s">
        <v>3</v>
      </c>
      <c r="K2" s="100" t="s">
        <v>18</v>
      </c>
      <c r="L2" s="100" t="s">
        <v>19</v>
      </c>
      <c r="M2" s="100" t="s">
        <v>20</v>
      </c>
      <c r="N2" s="100" t="s">
        <v>21</v>
      </c>
      <c r="O2" s="100" t="s">
        <v>22</v>
      </c>
      <c r="P2" s="100" t="s">
        <v>23</v>
      </c>
      <c r="Q2" s="100" t="s">
        <v>24</v>
      </c>
      <c r="R2" s="100" t="s">
        <v>25</v>
      </c>
      <c r="S2" s="100" t="s">
        <v>26</v>
      </c>
      <c r="T2" s="100" t="s">
        <v>27</v>
      </c>
      <c r="U2" s="100" t="s">
        <v>28</v>
      </c>
      <c r="V2" s="100" t="s">
        <v>29</v>
      </c>
      <c r="W2" s="100" t="s">
        <v>1033</v>
      </c>
      <c r="X2" s="100" t="s">
        <v>30</v>
      </c>
      <c r="Y2" s="100" t="s">
        <v>31</v>
      </c>
      <c r="Z2" s="100" t="s">
        <v>32</v>
      </c>
      <c r="AA2" s="100" t="s">
        <v>33</v>
      </c>
      <c r="AB2" s="100" t="s">
        <v>34</v>
      </c>
      <c r="AC2" s="429"/>
      <c r="AD2" s="429"/>
      <c r="AE2" s="224"/>
      <c r="AF2" s="224"/>
      <c r="AG2" s="224"/>
      <c r="AH2" s="224"/>
      <c r="AI2" s="224"/>
      <c r="AJ2" s="224"/>
      <c r="AK2" s="224"/>
      <c r="AL2" s="224"/>
      <c r="AM2" s="224"/>
      <c r="AN2" s="224"/>
      <c r="AO2" s="224"/>
      <c r="AP2" s="224"/>
      <c r="AQ2" s="224"/>
      <c r="AR2" s="224"/>
      <c r="AS2" s="224"/>
      <c r="AT2" s="224"/>
      <c r="AU2" s="224"/>
      <c r="AV2" s="224"/>
      <c r="AW2" s="224"/>
      <c r="AX2" s="224"/>
      <c r="AY2" s="224"/>
      <c r="AZ2" s="224"/>
      <c r="BA2" s="224"/>
      <c r="BB2" s="224"/>
      <c r="BC2" s="224"/>
      <c r="BD2" s="224"/>
      <c r="BE2" s="224"/>
      <c r="BF2" s="224"/>
      <c r="BG2" s="224"/>
      <c r="BH2" s="224"/>
      <c r="BI2" s="224"/>
      <c r="BJ2" s="224"/>
      <c r="BK2" s="224"/>
      <c r="BL2" s="224"/>
      <c r="BM2" s="224"/>
      <c r="BN2" s="224"/>
      <c r="BO2" s="224"/>
      <c r="BP2" s="224"/>
      <c r="BQ2" s="224"/>
      <c r="BR2" s="224"/>
      <c r="BS2" s="224"/>
      <c r="BT2" s="224"/>
      <c r="BU2" s="224"/>
      <c r="BV2" s="224"/>
      <c r="BW2" s="224"/>
      <c r="BX2" s="224"/>
    </row>
    <row r="3" spans="1:76" s="341" customFormat="1" ht="108" customHeight="1">
      <c r="A3" s="343"/>
      <c r="B3" s="344">
        <v>43363</v>
      </c>
      <c r="C3" s="66" t="s">
        <v>2610</v>
      </c>
      <c r="D3" s="50" t="s">
        <v>37</v>
      </c>
      <c r="E3" s="50" t="s">
        <v>37</v>
      </c>
      <c r="F3" s="51" t="s">
        <v>2611</v>
      </c>
      <c r="G3" s="50"/>
      <c r="H3" s="345" t="s">
        <v>2612</v>
      </c>
      <c r="I3" s="50" t="s">
        <v>37</v>
      </c>
      <c r="J3" s="50" t="s">
        <v>780</v>
      </c>
      <c r="K3" s="343" t="s">
        <v>610</v>
      </c>
      <c r="L3" s="343" t="s">
        <v>2613</v>
      </c>
      <c r="M3" s="346" t="s">
        <v>2614</v>
      </c>
      <c r="N3" s="343" t="s">
        <v>2615</v>
      </c>
      <c r="O3" s="343" t="s">
        <v>2701</v>
      </c>
      <c r="P3" s="343" t="s">
        <v>2616</v>
      </c>
      <c r="Q3" s="343" t="s">
        <v>2617</v>
      </c>
      <c r="R3" s="343">
        <v>1</v>
      </c>
      <c r="S3" s="343" t="s">
        <v>37</v>
      </c>
      <c r="T3" s="343" t="s">
        <v>59</v>
      </c>
      <c r="U3" s="343" t="s">
        <v>616</v>
      </c>
      <c r="V3" s="343" t="s">
        <v>37</v>
      </c>
      <c r="W3" s="343" t="s">
        <v>2618</v>
      </c>
      <c r="X3" s="343"/>
      <c r="Y3" s="343"/>
      <c r="Z3" s="343" t="s">
        <v>2419</v>
      </c>
      <c r="AA3" s="343"/>
      <c r="AB3" s="343"/>
      <c r="AC3" s="343"/>
      <c r="AD3" s="343"/>
    </row>
    <row r="4" spans="1:76" s="341" customFormat="1" ht="195.75" customHeight="1">
      <c r="A4" s="50">
        <v>46</v>
      </c>
      <c r="B4" s="344">
        <v>43475</v>
      </c>
      <c r="C4" s="66" t="s">
        <v>35</v>
      </c>
      <c r="D4" s="50" t="s">
        <v>606</v>
      </c>
      <c r="E4" s="50" t="s">
        <v>145</v>
      </c>
      <c r="F4" s="51" t="s">
        <v>607</v>
      </c>
      <c r="G4" s="50"/>
      <c r="H4" s="345" t="s">
        <v>608</v>
      </c>
      <c r="I4" s="50" t="s">
        <v>609</v>
      </c>
      <c r="J4" s="50" t="s">
        <v>610</v>
      </c>
      <c r="K4" s="50" t="s">
        <v>610</v>
      </c>
      <c r="L4" s="50" t="s">
        <v>611</v>
      </c>
      <c r="M4" s="50" t="s">
        <v>612</v>
      </c>
      <c r="N4" s="50" t="s">
        <v>613</v>
      </c>
      <c r="O4" s="50" t="s">
        <v>150</v>
      </c>
      <c r="P4" s="50" t="s">
        <v>614</v>
      </c>
      <c r="Q4" s="50" t="s">
        <v>615</v>
      </c>
      <c r="R4" s="50">
        <v>1</v>
      </c>
      <c r="S4" s="50" t="s">
        <v>37</v>
      </c>
      <c r="T4" s="50" t="s">
        <v>162</v>
      </c>
      <c r="U4" s="50" t="s">
        <v>616</v>
      </c>
      <c r="V4" s="50" t="s">
        <v>37</v>
      </c>
      <c r="W4" s="50" t="s">
        <v>617</v>
      </c>
      <c r="X4" s="50" t="s">
        <v>618</v>
      </c>
      <c r="Y4" s="50"/>
      <c r="Z4" s="347"/>
      <c r="AA4" s="50"/>
      <c r="AB4" s="50"/>
      <c r="AC4" s="50"/>
      <c r="AD4" s="50"/>
    </row>
    <row r="5" spans="1:76" s="342" customFormat="1" ht="195.75" customHeight="1">
      <c r="A5" s="40"/>
      <c r="B5" s="348">
        <v>43713</v>
      </c>
      <c r="C5" s="349" t="s">
        <v>2619</v>
      </c>
      <c r="D5" s="349" t="s">
        <v>2620</v>
      </c>
      <c r="E5" s="349" t="s">
        <v>145</v>
      </c>
      <c r="F5" s="350" t="s">
        <v>2621</v>
      </c>
      <c r="G5" s="349"/>
      <c r="H5" s="351" t="s">
        <v>2622</v>
      </c>
      <c r="I5" s="349"/>
      <c r="J5" s="349" t="s">
        <v>2623</v>
      </c>
      <c r="K5" s="349" t="s">
        <v>610</v>
      </c>
      <c r="L5" s="349" t="s">
        <v>2624</v>
      </c>
      <c r="M5" s="349" t="s">
        <v>2625</v>
      </c>
      <c r="N5" s="349" t="s">
        <v>2626</v>
      </c>
      <c r="O5" s="349" t="s">
        <v>150</v>
      </c>
      <c r="P5" s="349" t="s">
        <v>2627</v>
      </c>
      <c r="Q5" s="349" t="s">
        <v>2628</v>
      </c>
      <c r="R5" s="349">
        <v>10</v>
      </c>
      <c r="S5" s="349" t="s">
        <v>37</v>
      </c>
      <c r="T5" s="349" t="s">
        <v>111</v>
      </c>
      <c r="U5" s="349" t="s">
        <v>2629</v>
      </c>
      <c r="V5" s="349"/>
      <c r="W5" s="349" t="s">
        <v>617</v>
      </c>
      <c r="X5" s="349" t="s">
        <v>2630</v>
      </c>
      <c r="Y5" s="349"/>
      <c r="Z5" s="352"/>
      <c r="AA5" s="349"/>
      <c r="AB5" s="349"/>
      <c r="AC5" s="349"/>
      <c r="AD5" s="349" t="s">
        <v>2631</v>
      </c>
    </row>
    <row r="6" spans="1:76" s="341" customFormat="1" ht="173.25">
      <c r="A6" s="353"/>
      <c r="B6" s="49">
        <v>43847</v>
      </c>
      <c r="C6" s="40" t="s">
        <v>2632</v>
      </c>
      <c r="D6" s="50" t="s">
        <v>2633</v>
      </c>
      <c r="E6" s="50" t="s">
        <v>59</v>
      </c>
      <c r="F6" s="51" t="s">
        <v>2634</v>
      </c>
      <c r="G6" s="48"/>
      <c r="H6" s="50" t="s">
        <v>2635</v>
      </c>
      <c r="I6" s="50" t="s">
        <v>37</v>
      </c>
      <c r="J6" s="353" t="s">
        <v>2636</v>
      </c>
      <c r="K6" s="50" t="s">
        <v>610</v>
      </c>
      <c r="L6" s="48" t="s">
        <v>42</v>
      </c>
      <c r="M6" s="50" t="s">
        <v>2637</v>
      </c>
      <c r="N6" s="50" t="s">
        <v>2638</v>
      </c>
      <c r="O6" s="50" t="s">
        <v>2702</v>
      </c>
      <c r="P6" s="48" t="s">
        <v>136</v>
      </c>
      <c r="Q6" s="48" t="s">
        <v>2617</v>
      </c>
      <c r="R6" s="50">
        <v>1</v>
      </c>
      <c r="S6" s="50" t="s">
        <v>37</v>
      </c>
      <c r="T6" s="50" t="s">
        <v>59</v>
      </c>
      <c r="U6" s="50" t="s">
        <v>616</v>
      </c>
      <c r="V6" s="50" t="s">
        <v>37</v>
      </c>
      <c r="W6" s="50" t="s">
        <v>2628</v>
      </c>
      <c r="X6" s="353"/>
      <c r="Y6" s="353"/>
      <c r="Z6" s="353"/>
      <c r="AA6" s="353"/>
      <c r="AB6" s="353"/>
      <c r="AC6" s="353"/>
      <c r="AD6" s="353"/>
    </row>
    <row r="7" spans="1:76" s="341" customFormat="1" ht="344.25">
      <c r="A7" s="48"/>
      <c r="B7" s="49">
        <v>43878</v>
      </c>
      <c r="C7" s="40" t="s">
        <v>2314</v>
      </c>
      <c r="D7" s="48" t="s">
        <v>2639</v>
      </c>
      <c r="E7" s="50" t="s">
        <v>145</v>
      </c>
      <c r="F7" s="51" t="s">
        <v>2640</v>
      </c>
      <c r="G7" s="48"/>
      <c r="H7" s="50" t="s">
        <v>2641</v>
      </c>
      <c r="I7" s="50" t="s">
        <v>2642</v>
      </c>
      <c r="J7" s="50" t="s">
        <v>2643</v>
      </c>
      <c r="K7" s="50" t="s">
        <v>610</v>
      </c>
      <c r="L7" s="50" t="s">
        <v>2644</v>
      </c>
      <c r="M7" s="50" t="s">
        <v>2645</v>
      </c>
      <c r="N7" s="50" t="s">
        <v>2646</v>
      </c>
      <c r="O7" s="50" t="s">
        <v>2703</v>
      </c>
      <c r="P7" s="50" t="s">
        <v>2647</v>
      </c>
      <c r="Q7" s="48" t="s">
        <v>2617</v>
      </c>
      <c r="R7" s="50">
        <v>2</v>
      </c>
      <c r="S7" s="50" t="s">
        <v>37</v>
      </c>
      <c r="T7" s="50" t="s">
        <v>1153</v>
      </c>
      <c r="U7" s="50" t="s">
        <v>283</v>
      </c>
      <c r="V7" s="50" t="s">
        <v>2648</v>
      </c>
      <c r="W7" s="50" t="s">
        <v>2649</v>
      </c>
      <c r="X7" s="50" t="s">
        <v>2630</v>
      </c>
      <c r="Y7" s="50"/>
      <c r="Z7" s="50" t="s">
        <v>2650</v>
      </c>
      <c r="AA7" s="50" t="s">
        <v>2651</v>
      </c>
      <c r="AB7" s="50"/>
      <c r="AC7" s="50"/>
      <c r="AD7" s="50"/>
    </row>
    <row r="8" spans="1:76" s="341" customFormat="1" ht="134.25" customHeight="1">
      <c r="A8" s="48"/>
      <c r="B8" s="49">
        <v>43989</v>
      </c>
      <c r="C8" s="40" t="s">
        <v>2652</v>
      </c>
      <c r="D8" s="50" t="s">
        <v>2653</v>
      </c>
      <c r="E8" s="50" t="s">
        <v>59</v>
      </c>
      <c r="F8" s="51" t="s">
        <v>2654</v>
      </c>
      <c r="G8" s="48"/>
      <c r="H8" s="50" t="s">
        <v>2655</v>
      </c>
      <c r="I8" s="50" t="s">
        <v>2656</v>
      </c>
      <c r="J8" s="50" t="s">
        <v>2657</v>
      </c>
      <c r="K8" s="50" t="s">
        <v>610</v>
      </c>
      <c r="L8" s="50" t="s">
        <v>2658</v>
      </c>
      <c r="M8" s="354" t="s">
        <v>2659</v>
      </c>
      <c r="N8" s="50" t="s">
        <v>2660</v>
      </c>
      <c r="O8" s="50" t="s">
        <v>2704</v>
      </c>
      <c r="P8" s="50" t="s">
        <v>2661</v>
      </c>
      <c r="Q8" s="48" t="s">
        <v>2617</v>
      </c>
      <c r="R8" s="48">
        <v>6</v>
      </c>
      <c r="S8" s="50" t="s">
        <v>37</v>
      </c>
      <c r="T8" s="50" t="s">
        <v>2662</v>
      </c>
      <c r="U8" s="50" t="s">
        <v>616</v>
      </c>
      <c r="V8" s="50" t="s">
        <v>2657</v>
      </c>
      <c r="W8" s="50" t="s">
        <v>2628</v>
      </c>
      <c r="X8" s="50"/>
      <c r="Y8" s="48"/>
      <c r="Z8" s="50" t="s">
        <v>2663</v>
      </c>
      <c r="AA8" s="50" t="s">
        <v>2664</v>
      </c>
      <c r="AB8" s="48"/>
      <c r="AC8" s="48"/>
      <c r="AD8" s="48"/>
    </row>
    <row r="9" spans="1:76" s="68" customFormat="1" ht="86.25" customHeight="1">
      <c r="A9" s="50">
        <v>87</v>
      </c>
      <c r="B9" s="355">
        <v>43763</v>
      </c>
      <c r="C9" s="40" t="s">
        <v>1045</v>
      </c>
      <c r="D9" s="50" t="s">
        <v>1046</v>
      </c>
      <c r="E9" s="50" t="s">
        <v>37</v>
      </c>
      <c r="F9" s="356" t="s">
        <v>1048</v>
      </c>
      <c r="G9" s="50" t="s">
        <v>610</v>
      </c>
      <c r="H9" s="50" t="s">
        <v>1047</v>
      </c>
      <c r="I9" s="50"/>
      <c r="J9" s="50" t="s">
        <v>1049</v>
      </c>
      <c r="K9" s="50" t="s">
        <v>610</v>
      </c>
      <c r="L9" s="50" t="s">
        <v>1024</v>
      </c>
      <c r="M9" s="50" t="s">
        <v>1050</v>
      </c>
      <c r="N9" s="50" t="s">
        <v>1051</v>
      </c>
      <c r="O9" s="50" t="s">
        <v>175</v>
      </c>
      <c r="P9" s="50" t="s">
        <v>1052</v>
      </c>
      <c r="Q9" s="50" t="s">
        <v>617</v>
      </c>
      <c r="R9" s="50">
        <v>2</v>
      </c>
      <c r="S9" s="50" t="s">
        <v>938</v>
      </c>
      <c r="T9" s="50" t="s">
        <v>111</v>
      </c>
      <c r="U9" s="50" t="s">
        <v>1053</v>
      </c>
      <c r="V9" s="50" t="s">
        <v>37</v>
      </c>
      <c r="W9" s="50" t="s">
        <v>1054</v>
      </c>
      <c r="X9" s="50"/>
      <c r="Y9" s="50"/>
      <c r="Z9" s="50" t="s">
        <v>61</v>
      </c>
      <c r="AA9" s="50"/>
      <c r="AB9" s="50"/>
      <c r="AC9" s="50"/>
      <c r="AD9" s="50"/>
    </row>
    <row r="10" spans="1:76" s="68" customFormat="1" ht="70.5" customHeight="1">
      <c r="A10" s="50">
        <v>90</v>
      </c>
      <c r="B10" s="355">
        <v>43733</v>
      </c>
      <c r="C10" s="40" t="s">
        <v>1065</v>
      </c>
      <c r="D10" s="50" t="s">
        <v>1076</v>
      </c>
      <c r="E10" s="50" t="s">
        <v>37</v>
      </c>
      <c r="F10" s="356" t="s">
        <v>1077</v>
      </c>
      <c r="G10" s="50" t="s">
        <v>1078</v>
      </c>
      <c r="H10" s="50" t="s">
        <v>1079</v>
      </c>
      <c r="I10" s="50"/>
      <c r="J10" s="50" t="s">
        <v>1080</v>
      </c>
      <c r="K10" s="50" t="s">
        <v>610</v>
      </c>
      <c r="L10" s="50" t="s">
        <v>37</v>
      </c>
      <c r="M10" s="50" t="s">
        <v>1081</v>
      </c>
      <c r="N10" s="50" t="s">
        <v>1082</v>
      </c>
      <c r="O10" s="50" t="s">
        <v>150</v>
      </c>
      <c r="P10" s="50" t="s">
        <v>1083</v>
      </c>
      <c r="Q10" s="50" t="s">
        <v>1084</v>
      </c>
      <c r="R10" s="50">
        <v>2</v>
      </c>
      <c r="S10" s="50" t="s">
        <v>37</v>
      </c>
      <c r="T10" s="50" t="s">
        <v>1085</v>
      </c>
      <c r="U10" s="50" t="s">
        <v>1053</v>
      </c>
      <c r="V10" s="50" t="s">
        <v>37</v>
      </c>
      <c r="W10" s="50" t="s">
        <v>1054</v>
      </c>
      <c r="X10" s="50"/>
      <c r="Y10" s="50"/>
      <c r="Z10" s="50" t="s">
        <v>61</v>
      </c>
      <c r="AA10" s="50"/>
      <c r="AB10" s="50"/>
      <c r="AC10" s="50"/>
      <c r="AD10" s="50"/>
    </row>
    <row r="11" spans="1:76" s="93" customFormat="1" ht="72.75" customHeight="1">
      <c r="A11" s="172"/>
      <c r="B11" s="172"/>
      <c r="C11" s="172"/>
      <c r="D11" s="172"/>
      <c r="E11" s="172"/>
      <c r="F11" s="172"/>
      <c r="G11" s="172"/>
      <c r="H11" s="172"/>
      <c r="I11" s="172"/>
      <c r="J11" s="172"/>
      <c r="K11" s="172"/>
      <c r="L11" s="218" t="s">
        <v>2683</v>
      </c>
      <c r="M11" s="259" t="s">
        <v>2578</v>
      </c>
      <c r="N11" s="259" t="s">
        <v>357</v>
      </c>
      <c r="O11" s="259" t="s">
        <v>334</v>
      </c>
      <c r="P11" s="257">
        <f>SUM(R3:R10)-10</f>
        <v>15</v>
      </c>
      <c r="Q11" s="172"/>
      <c r="R11" s="172"/>
      <c r="S11" s="172"/>
      <c r="T11" s="172"/>
      <c r="U11" s="172"/>
      <c r="V11" s="172"/>
      <c r="W11" s="172"/>
      <c r="X11" s="172"/>
      <c r="Y11" s="172"/>
      <c r="Z11" s="172"/>
      <c r="AA11" s="172"/>
      <c r="AB11" s="172"/>
      <c r="AC11" s="98"/>
    </row>
    <row r="12" spans="1:76" s="93" customFormat="1" ht="17.25">
      <c r="L12" s="218" t="s">
        <v>2684</v>
      </c>
      <c r="M12" s="16">
        <v>2</v>
      </c>
      <c r="N12" s="16">
        <v>10</v>
      </c>
      <c r="O12" s="16">
        <v>3</v>
      </c>
      <c r="P12" s="16">
        <f>SUM(M12:O12)</f>
        <v>15</v>
      </c>
    </row>
    <row r="13" spans="1:76" s="93" customFormat="1" ht="17.25">
      <c r="L13" s="218" t="s">
        <v>2685</v>
      </c>
      <c r="M13" s="258">
        <f>M12/P12</f>
        <v>0.13333333333333333</v>
      </c>
      <c r="N13" s="258">
        <f>N12/P12</f>
        <v>0.66666666666666663</v>
      </c>
      <c r="O13" s="258">
        <f>O12/P12</f>
        <v>0.2</v>
      </c>
      <c r="P13" s="271">
        <f>SUM(M13:O13)</f>
        <v>1</v>
      </c>
    </row>
    <row r="14" spans="1:76" s="2" customFormat="1" ht="134.25" customHeight="1">
      <c r="M14" s="47"/>
      <c r="N14" s="47"/>
      <c r="O14" s="47"/>
      <c r="P14" s="47"/>
      <c r="Q14" s="47"/>
    </row>
  </sheetData>
  <mergeCells count="7">
    <mergeCell ref="AD1:AD2"/>
    <mergeCell ref="A1:I1"/>
    <mergeCell ref="J1:L1"/>
    <mergeCell ref="M1:V1"/>
    <mergeCell ref="W1:Y1"/>
    <mergeCell ref="Z1:AB1"/>
    <mergeCell ref="AC1:AC2"/>
  </mergeCells>
  <dataValidations count="1">
    <dataValidation type="list" allowBlank="1" showErrorMessage="1" sqref="Z2" xr:uid="{00000000-0002-0000-1800-000000000000}">
      <formula1>#REF!</formula1>
    </dataValidation>
  </dataValidations>
  <hyperlinks>
    <hyperlink ref="M3" r:id="rId1" display="https://depeso.com/" xr:uid="{00000000-0004-0000-1800-000000000000}"/>
    <hyperlink ref="F3" r:id="rId2" xr:uid="{00000000-0004-0000-1800-000001000000}"/>
    <hyperlink ref="H3" r:id="rId3" tooltip="Reportero es detenido arbitrariamente y sometido a tortura en Benito Juárez, Quintana Roo" display="https://articulo19.org/reportero-es-detenido-arbitrariamente-y-somerido-a-tortura-en-benito-juarez-quintana-roo/" xr:uid="{00000000-0004-0000-1800-000002000000}"/>
    <hyperlink ref="F6" r:id="rId4" xr:uid="{00000000-0004-0000-1800-000003000000}"/>
    <hyperlink ref="F7" r:id="rId5" xr:uid="{00000000-0004-0000-1800-000004000000}"/>
    <hyperlink ref="F8" r:id="rId6" xr:uid="{00000000-0004-0000-1800-000005000000}"/>
    <hyperlink ref="F4" r:id="rId7" xr:uid="{00000000-0004-0000-1800-000006000000}"/>
    <hyperlink ref="F5" r:id="rId8" xr:uid="{00000000-0004-0000-1800-000007000000}"/>
    <hyperlink ref="F9" r:id="rId9" xr:uid="{00000000-0004-0000-1800-000008000000}"/>
    <hyperlink ref="F10" r:id="rId10" xr:uid="{00000000-0004-0000-1800-000009000000}"/>
  </hyperlinks>
  <pageMargins left="0.7" right="0.7" top="0.75" bottom="0.75" header="0.3" footer="0.3"/>
  <legacyDrawing r:id="rId1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BX15"/>
  <sheetViews>
    <sheetView topLeftCell="I7" zoomScale="70" zoomScaleNormal="70" workbookViewId="0">
      <selection activeCell="K2" sqref="K2"/>
    </sheetView>
  </sheetViews>
  <sheetFormatPr baseColWidth="10" defaultRowHeight="15"/>
  <cols>
    <col min="1" max="1" width="0.28515625" customWidth="1"/>
    <col min="2" max="2" width="19.85546875" customWidth="1"/>
    <col min="17" max="17" width="14.28515625" customWidth="1"/>
  </cols>
  <sheetData>
    <row r="1" spans="1:76" s="67" customFormat="1" ht="37.5" customHeight="1">
      <c r="A1" s="430" t="s">
        <v>1</v>
      </c>
      <c r="B1" s="431"/>
      <c r="C1" s="431"/>
      <c r="D1" s="431"/>
      <c r="E1" s="431"/>
      <c r="F1" s="431"/>
      <c r="G1" s="431"/>
      <c r="H1" s="431"/>
      <c r="I1" s="431"/>
      <c r="J1" s="430" t="s">
        <v>6</v>
      </c>
      <c r="K1" s="431"/>
      <c r="L1" s="431"/>
      <c r="M1" s="430" t="s">
        <v>7</v>
      </c>
      <c r="N1" s="431"/>
      <c r="O1" s="431"/>
      <c r="P1" s="431"/>
      <c r="Q1" s="431"/>
      <c r="R1" s="431"/>
      <c r="S1" s="431"/>
      <c r="T1" s="431"/>
      <c r="U1" s="431"/>
      <c r="V1" s="431"/>
      <c r="W1" s="430" t="s">
        <v>8</v>
      </c>
      <c r="X1" s="431"/>
      <c r="Y1" s="431"/>
      <c r="Z1" s="430" t="s">
        <v>9</v>
      </c>
      <c r="AA1" s="431"/>
      <c r="AB1" s="431"/>
      <c r="AC1" s="428" t="s">
        <v>10</v>
      </c>
      <c r="AD1" s="428" t="s">
        <v>4</v>
      </c>
      <c r="AE1" s="224"/>
      <c r="AF1" s="224"/>
      <c r="AG1" s="224"/>
      <c r="AH1" s="224"/>
      <c r="AI1" s="224"/>
      <c r="AJ1" s="224"/>
      <c r="AK1" s="224"/>
      <c r="AL1" s="224"/>
      <c r="AM1" s="224"/>
      <c r="AN1" s="224"/>
      <c r="AO1" s="224"/>
      <c r="AP1" s="224"/>
      <c r="AQ1" s="224"/>
      <c r="AR1" s="224"/>
      <c r="AS1" s="224"/>
      <c r="AT1" s="224"/>
      <c r="AU1" s="224"/>
      <c r="AV1" s="224"/>
      <c r="AW1" s="224"/>
      <c r="AX1" s="224"/>
      <c r="AY1" s="224"/>
      <c r="AZ1" s="224"/>
      <c r="BA1" s="224"/>
      <c r="BB1" s="224"/>
      <c r="BC1" s="224"/>
      <c r="BD1" s="224"/>
      <c r="BE1" s="224"/>
      <c r="BF1" s="224"/>
      <c r="BG1" s="224"/>
      <c r="BH1" s="224"/>
      <c r="BI1" s="224"/>
      <c r="BJ1" s="224"/>
      <c r="BK1" s="224"/>
      <c r="BL1" s="224"/>
      <c r="BM1" s="224"/>
      <c r="BN1" s="224"/>
      <c r="BO1" s="224"/>
      <c r="BP1" s="224"/>
      <c r="BQ1" s="224"/>
      <c r="BR1" s="224"/>
      <c r="BS1" s="224"/>
      <c r="BT1" s="224"/>
      <c r="BU1" s="224"/>
      <c r="BV1" s="224"/>
      <c r="BW1" s="224"/>
      <c r="BX1" s="224"/>
    </row>
    <row r="2" spans="1:76" s="67" customFormat="1" ht="123.75" customHeight="1">
      <c r="A2" s="100" t="s">
        <v>0</v>
      </c>
      <c r="B2" s="100" t="s">
        <v>2</v>
      </c>
      <c r="C2" s="100" t="s">
        <v>11</v>
      </c>
      <c r="D2" s="100" t="s">
        <v>12</v>
      </c>
      <c r="E2" s="100" t="s">
        <v>13</v>
      </c>
      <c r="F2" s="100" t="s">
        <v>14</v>
      </c>
      <c r="G2" s="100" t="s">
        <v>15</v>
      </c>
      <c r="H2" s="100" t="s">
        <v>16</v>
      </c>
      <c r="I2" s="100" t="s">
        <v>17</v>
      </c>
      <c r="J2" s="100" t="s">
        <v>3</v>
      </c>
      <c r="K2" s="100" t="s">
        <v>18</v>
      </c>
      <c r="L2" s="100" t="s">
        <v>19</v>
      </c>
      <c r="M2" s="100" t="s">
        <v>20</v>
      </c>
      <c r="N2" s="100" t="s">
        <v>21</v>
      </c>
      <c r="O2" s="100" t="s">
        <v>22</v>
      </c>
      <c r="P2" s="100" t="s">
        <v>23</v>
      </c>
      <c r="Q2" s="100" t="s">
        <v>24</v>
      </c>
      <c r="R2" s="100" t="s">
        <v>25</v>
      </c>
      <c r="S2" s="100" t="s">
        <v>26</v>
      </c>
      <c r="T2" s="100" t="s">
        <v>27</v>
      </c>
      <c r="U2" s="100" t="s">
        <v>28</v>
      </c>
      <c r="V2" s="100" t="s">
        <v>29</v>
      </c>
      <c r="W2" s="100" t="s">
        <v>1033</v>
      </c>
      <c r="X2" s="100" t="s">
        <v>30</v>
      </c>
      <c r="Y2" s="100" t="s">
        <v>31</v>
      </c>
      <c r="Z2" s="100" t="s">
        <v>32</v>
      </c>
      <c r="AA2" s="100" t="s">
        <v>33</v>
      </c>
      <c r="AB2" s="100" t="s">
        <v>34</v>
      </c>
      <c r="AC2" s="429"/>
      <c r="AD2" s="429"/>
      <c r="AE2" s="224"/>
      <c r="AF2" s="224"/>
      <c r="AG2" s="224"/>
      <c r="AH2" s="224"/>
      <c r="AI2" s="224"/>
      <c r="AJ2" s="224"/>
      <c r="AK2" s="224"/>
      <c r="AL2" s="224"/>
      <c r="AM2" s="224"/>
      <c r="AN2" s="224"/>
      <c r="AO2" s="224"/>
      <c r="AP2" s="224"/>
      <c r="AQ2" s="224"/>
      <c r="AR2" s="224"/>
      <c r="AS2" s="224"/>
      <c r="AT2" s="224"/>
      <c r="AU2" s="224"/>
      <c r="AV2" s="224"/>
      <c r="AW2" s="224"/>
      <c r="AX2" s="224"/>
      <c r="AY2" s="224"/>
      <c r="AZ2" s="224"/>
      <c r="BA2" s="224"/>
      <c r="BB2" s="224"/>
      <c r="BC2" s="224"/>
      <c r="BD2" s="224"/>
      <c r="BE2" s="224"/>
      <c r="BF2" s="224"/>
      <c r="BG2" s="224"/>
      <c r="BH2" s="224"/>
      <c r="BI2" s="224"/>
      <c r="BJ2" s="224"/>
      <c r="BK2" s="224"/>
      <c r="BL2" s="224"/>
      <c r="BM2" s="224"/>
      <c r="BN2" s="224"/>
      <c r="BO2" s="224"/>
      <c r="BP2" s="224"/>
      <c r="BQ2" s="224"/>
      <c r="BR2" s="224"/>
      <c r="BS2" s="224"/>
      <c r="BT2" s="224"/>
      <c r="BU2" s="224"/>
      <c r="BV2" s="224"/>
      <c r="BW2" s="224"/>
      <c r="BX2" s="224"/>
    </row>
    <row r="3" spans="1:76" s="71" customFormat="1" ht="45" customHeight="1">
      <c r="A3" s="16">
        <v>33</v>
      </c>
      <c r="B3" s="364">
        <v>43424</v>
      </c>
      <c r="C3" s="88" t="s">
        <v>63</v>
      </c>
      <c r="D3" s="16" t="s">
        <v>468</v>
      </c>
      <c r="E3" s="16" t="s">
        <v>37</v>
      </c>
      <c r="F3" s="187" t="s">
        <v>469</v>
      </c>
      <c r="G3" s="16" t="s">
        <v>102</v>
      </c>
      <c r="H3" s="16" t="s">
        <v>470</v>
      </c>
      <c r="I3" s="16"/>
      <c r="J3" s="16" t="s">
        <v>181</v>
      </c>
      <c r="K3" s="16" t="s">
        <v>181</v>
      </c>
      <c r="L3" s="16" t="s">
        <v>471</v>
      </c>
      <c r="M3" s="16" t="s">
        <v>472</v>
      </c>
      <c r="N3" s="16" t="s">
        <v>132</v>
      </c>
      <c r="O3" s="16" t="s">
        <v>218</v>
      </c>
      <c r="P3" s="16" t="s">
        <v>473</v>
      </c>
      <c r="Q3" s="16" t="s">
        <v>474</v>
      </c>
      <c r="R3" s="16">
        <v>3</v>
      </c>
      <c r="S3" s="16" t="s">
        <v>476</v>
      </c>
      <c r="T3" s="16" t="s">
        <v>195</v>
      </c>
      <c r="U3" s="16" t="s">
        <v>477</v>
      </c>
      <c r="V3" s="16" t="s">
        <v>478</v>
      </c>
      <c r="W3" s="16" t="s">
        <v>151</v>
      </c>
      <c r="X3" s="16" t="s">
        <v>201</v>
      </c>
      <c r="Y3" s="16"/>
      <c r="Z3" s="19" t="s">
        <v>61</v>
      </c>
      <c r="AA3" s="16"/>
      <c r="AB3" s="16"/>
      <c r="AC3" s="16"/>
      <c r="AD3" s="16"/>
    </row>
    <row r="4" spans="1:76" s="71" customFormat="1" ht="45" customHeight="1">
      <c r="A4" s="16">
        <v>38</v>
      </c>
      <c r="B4" s="364">
        <v>43434</v>
      </c>
      <c r="C4" s="88" t="s">
        <v>182</v>
      </c>
      <c r="D4" s="16" t="s">
        <v>45</v>
      </c>
      <c r="E4" s="16" t="s">
        <v>37</v>
      </c>
      <c r="F4" s="187" t="s">
        <v>523</v>
      </c>
      <c r="G4" s="16" t="s">
        <v>524</v>
      </c>
      <c r="H4" s="16" t="s">
        <v>525</v>
      </c>
      <c r="I4" s="16" t="s">
        <v>526</v>
      </c>
      <c r="J4" s="16" t="s">
        <v>181</v>
      </c>
      <c r="K4" s="16" t="s">
        <v>181</v>
      </c>
      <c r="L4" s="16" t="s">
        <v>527</v>
      </c>
      <c r="M4" s="16" t="s">
        <v>528</v>
      </c>
      <c r="N4" s="16" t="s">
        <v>529</v>
      </c>
      <c r="O4" s="16" t="s">
        <v>134</v>
      </c>
      <c r="P4" s="16" t="s">
        <v>530</v>
      </c>
      <c r="Q4" s="16" t="s">
        <v>531</v>
      </c>
      <c r="R4" s="16">
        <v>2</v>
      </c>
      <c r="S4" s="16" t="s">
        <v>532</v>
      </c>
      <c r="T4" s="16" t="s">
        <v>59</v>
      </c>
      <c r="U4" s="16" t="s">
        <v>283</v>
      </c>
      <c r="V4" s="16" t="s">
        <v>533</v>
      </c>
      <c r="W4" s="16" t="s">
        <v>198</v>
      </c>
      <c r="X4" s="16"/>
      <c r="Y4" s="16"/>
      <c r="Z4" s="19" t="s">
        <v>61</v>
      </c>
      <c r="AA4" s="16"/>
      <c r="AB4" s="16"/>
      <c r="AC4" s="16"/>
      <c r="AD4" s="16"/>
    </row>
    <row r="5" spans="1:76" s="71" customFormat="1" ht="45" customHeight="1">
      <c r="A5" s="16">
        <v>43</v>
      </c>
      <c r="B5" s="364">
        <v>43447</v>
      </c>
      <c r="C5" s="88" t="s">
        <v>182</v>
      </c>
      <c r="D5" s="16" t="s">
        <v>45</v>
      </c>
      <c r="E5" s="16" t="s">
        <v>37</v>
      </c>
      <c r="F5" s="187" t="s">
        <v>582</v>
      </c>
      <c r="G5" s="16" t="s">
        <v>524</v>
      </c>
      <c r="H5" s="16" t="s">
        <v>583</v>
      </c>
      <c r="I5" s="16" t="s">
        <v>584</v>
      </c>
      <c r="J5" s="16" t="s">
        <v>181</v>
      </c>
      <c r="K5" s="16" t="s">
        <v>181</v>
      </c>
      <c r="L5" s="16" t="s">
        <v>585</v>
      </c>
      <c r="M5" s="16" t="s">
        <v>586</v>
      </c>
      <c r="N5" s="16" t="s">
        <v>587</v>
      </c>
      <c r="O5" s="16" t="s">
        <v>134</v>
      </c>
      <c r="P5" s="16" t="s">
        <v>136</v>
      </c>
      <c r="Q5" s="16" t="s">
        <v>99</v>
      </c>
      <c r="R5" s="16">
        <v>1</v>
      </c>
      <c r="S5" s="16">
        <v>23</v>
      </c>
      <c r="T5" s="16" t="s">
        <v>59</v>
      </c>
      <c r="U5" s="16" t="s">
        <v>283</v>
      </c>
      <c r="V5" s="16" t="s">
        <v>533</v>
      </c>
      <c r="W5" s="16" t="s">
        <v>57</v>
      </c>
      <c r="X5" s="16"/>
      <c r="Y5" s="16"/>
      <c r="Z5" s="19" t="s">
        <v>61</v>
      </c>
      <c r="AA5" s="16" t="s">
        <v>545</v>
      </c>
      <c r="AB5" s="16"/>
      <c r="AC5" s="16"/>
      <c r="AD5" s="16"/>
    </row>
    <row r="6" spans="1:76" s="71" customFormat="1" ht="45" customHeight="1">
      <c r="A6" s="16">
        <v>44</v>
      </c>
      <c r="B6" s="364">
        <v>43452</v>
      </c>
      <c r="C6" s="88" t="s">
        <v>182</v>
      </c>
      <c r="D6" s="16" t="s">
        <v>45</v>
      </c>
      <c r="E6" s="16" t="s">
        <v>37</v>
      </c>
      <c r="F6" s="187" t="s">
        <v>588</v>
      </c>
      <c r="G6" s="16" t="s">
        <v>168</v>
      </c>
      <c r="H6" s="16" t="s">
        <v>589</v>
      </c>
      <c r="I6" s="16" t="s">
        <v>590</v>
      </c>
      <c r="J6" s="16" t="s">
        <v>181</v>
      </c>
      <c r="K6" s="16" t="s">
        <v>181</v>
      </c>
      <c r="L6" s="16" t="s">
        <v>591</v>
      </c>
      <c r="M6" s="16"/>
      <c r="N6" s="16" t="s">
        <v>592</v>
      </c>
      <c r="O6" s="16" t="s">
        <v>134</v>
      </c>
      <c r="P6" s="16" t="s">
        <v>593</v>
      </c>
      <c r="Q6" s="16" t="s">
        <v>99</v>
      </c>
      <c r="R6" s="16">
        <v>3</v>
      </c>
      <c r="S6" s="16" t="s">
        <v>594</v>
      </c>
      <c r="T6" s="16" t="s">
        <v>59</v>
      </c>
      <c r="U6" s="16" t="s">
        <v>283</v>
      </c>
      <c r="V6" s="16" t="s">
        <v>533</v>
      </c>
      <c r="W6" s="16" t="s">
        <v>57</v>
      </c>
      <c r="X6" s="16"/>
      <c r="Y6" s="16"/>
      <c r="Z6" s="16"/>
      <c r="AA6" s="16"/>
      <c r="AB6" s="16"/>
      <c r="AC6" s="16"/>
      <c r="AD6" s="16"/>
    </row>
    <row r="7" spans="1:76" s="71" customFormat="1" ht="45" customHeight="1">
      <c r="A7" s="16">
        <v>86</v>
      </c>
      <c r="B7" s="188">
        <v>43945</v>
      </c>
      <c r="C7" s="88" t="s">
        <v>182</v>
      </c>
      <c r="D7" s="16" t="s">
        <v>1020</v>
      </c>
      <c r="E7" s="16" t="s">
        <v>59</v>
      </c>
      <c r="F7" s="184" t="s">
        <v>1021</v>
      </c>
      <c r="G7" s="16" t="s">
        <v>524</v>
      </c>
      <c r="H7" s="294" t="s">
        <v>1022</v>
      </c>
      <c r="I7" s="294" t="s">
        <v>1023</v>
      </c>
      <c r="J7" s="16" t="s">
        <v>181</v>
      </c>
      <c r="K7" s="16" t="s">
        <v>181</v>
      </c>
      <c r="L7" s="16" t="s">
        <v>1024</v>
      </c>
      <c r="M7" s="16" t="s">
        <v>1025</v>
      </c>
      <c r="N7" s="16" t="s">
        <v>496</v>
      </c>
      <c r="O7" s="16" t="s">
        <v>55</v>
      </c>
      <c r="P7" s="16" t="s">
        <v>1026</v>
      </c>
      <c r="Q7" s="16" t="s">
        <v>78</v>
      </c>
      <c r="R7" s="16">
        <v>1</v>
      </c>
      <c r="S7" s="16" t="s">
        <v>37</v>
      </c>
      <c r="T7" s="16" t="s">
        <v>59</v>
      </c>
      <c r="U7" s="16" t="s">
        <v>1018</v>
      </c>
      <c r="V7" s="16" t="s">
        <v>37</v>
      </c>
      <c r="W7" s="16" t="s">
        <v>617</v>
      </c>
      <c r="X7" s="16" t="s">
        <v>201</v>
      </c>
      <c r="Y7" s="16" t="s">
        <v>1019</v>
      </c>
      <c r="Z7" s="19" t="s">
        <v>61</v>
      </c>
      <c r="AA7" s="16" t="s">
        <v>201</v>
      </c>
      <c r="AB7" s="16"/>
      <c r="AC7" s="16"/>
      <c r="AD7" s="16"/>
    </row>
    <row r="8" spans="1:76" s="71" customFormat="1" ht="45" customHeight="1">
      <c r="A8" s="16">
        <v>96</v>
      </c>
      <c r="B8" s="209">
        <v>42926</v>
      </c>
      <c r="C8" s="15" t="s">
        <v>1108</v>
      </c>
      <c r="D8" s="16" t="s">
        <v>1146</v>
      </c>
      <c r="E8" s="16" t="s">
        <v>37</v>
      </c>
      <c r="F8" s="18" t="s">
        <v>1148</v>
      </c>
      <c r="G8" s="16" t="s">
        <v>102</v>
      </c>
      <c r="H8" s="16" t="s">
        <v>1147</v>
      </c>
      <c r="I8" s="16" t="s">
        <v>198</v>
      </c>
      <c r="J8" s="16" t="s">
        <v>1054</v>
      </c>
      <c r="K8" s="16" t="s">
        <v>181</v>
      </c>
      <c r="L8" s="16"/>
      <c r="M8" s="16" t="s">
        <v>1149</v>
      </c>
      <c r="N8" s="16" t="s">
        <v>1151</v>
      </c>
      <c r="O8" s="16" t="s">
        <v>150</v>
      </c>
      <c r="P8" s="16" t="s">
        <v>1150</v>
      </c>
      <c r="Q8" s="16" t="s">
        <v>1152</v>
      </c>
      <c r="R8" s="16">
        <v>2</v>
      </c>
      <c r="S8" s="16" t="s">
        <v>37</v>
      </c>
      <c r="T8" s="16" t="s">
        <v>1153</v>
      </c>
      <c r="U8" s="16" t="s">
        <v>1154</v>
      </c>
      <c r="V8" s="16" t="s">
        <v>1054</v>
      </c>
      <c r="W8" s="16" t="s">
        <v>617</v>
      </c>
      <c r="X8" s="16" t="s">
        <v>1118</v>
      </c>
      <c r="Y8" s="16"/>
      <c r="Z8" s="16" t="s">
        <v>1155</v>
      </c>
      <c r="AA8" s="16"/>
      <c r="AB8" s="16"/>
      <c r="AC8" s="16"/>
      <c r="AD8" s="16" t="s">
        <v>1145</v>
      </c>
    </row>
    <row r="9" spans="1:76" s="71" customFormat="1" ht="45" customHeight="1">
      <c r="A9" s="16">
        <v>111</v>
      </c>
      <c r="B9" s="17">
        <v>43957</v>
      </c>
      <c r="C9" s="15" t="s">
        <v>1277</v>
      </c>
      <c r="D9" s="16" t="s">
        <v>45</v>
      </c>
      <c r="E9" s="16" t="s">
        <v>37</v>
      </c>
      <c r="F9" s="18" t="s">
        <v>1276</v>
      </c>
      <c r="G9" s="16" t="s">
        <v>1054</v>
      </c>
      <c r="H9" s="16" t="s">
        <v>1278</v>
      </c>
      <c r="I9" s="16" t="s">
        <v>1279</v>
      </c>
      <c r="J9" s="16" t="s">
        <v>1281</v>
      </c>
      <c r="K9" s="16" t="s">
        <v>181</v>
      </c>
      <c r="L9" s="16" t="s">
        <v>1282</v>
      </c>
      <c r="M9" s="16" t="s">
        <v>1280</v>
      </c>
      <c r="N9" s="16" t="s">
        <v>1283</v>
      </c>
      <c r="O9" s="16" t="s">
        <v>134</v>
      </c>
      <c r="P9" s="16" t="s">
        <v>1284</v>
      </c>
      <c r="Q9" s="16" t="s">
        <v>1285</v>
      </c>
      <c r="R9" s="16">
        <v>1</v>
      </c>
      <c r="S9" s="16" t="s">
        <v>1054</v>
      </c>
      <c r="T9" s="16" t="s">
        <v>59</v>
      </c>
      <c r="U9" s="16" t="s">
        <v>1288</v>
      </c>
      <c r="V9" s="16"/>
      <c r="W9" s="16" t="s">
        <v>617</v>
      </c>
      <c r="X9" s="16" t="s">
        <v>1064</v>
      </c>
      <c r="Y9" s="16"/>
      <c r="Z9" s="19" t="s">
        <v>61</v>
      </c>
      <c r="AA9" s="16" t="s">
        <v>500</v>
      </c>
      <c r="AB9" s="16" t="s">
        <v>1286</v>
      </c>
      <c r="AC9" s="16"/>
      <c r="AD9" s="16" t="s">
        <v>1287</v>
      </c>
    </row>
    <row r="10" spans="1:76" s="71" customFormat="1" ht="45" customHeight="1">
      <c r="A10" s="16">
        <v>112</v>
      </c>
      <c r="B10" s="17">
        <v>43990</v>
      </c>
      <c r="C10" s="15" t="s">
        <v>1289</v>
      </c>
      <c r="D10" s="16" t="s">
        <v>1290</v>
      </c>
      <c r="E10" s="16" t="s">
        <v>59</v>
      </c>
      <c r="F10" s="18" t="s">
        <v>1291</v>
      </c>
      <c r="G10" s="16" t="s">
        <v>1292</v>
      </c>
      <c r="H10" s="16" t="s">
        <v>1293</v>
      </c>
      <c r="I10" s="16" t="s">
        <v>1294</v>
      </c>
      <c r="J10" s="16" t="s">
        <v>1292</v>
      </c>
      <c r="K10" s="16" t="s">
        <v>181</v>
      </c>
      <c r="L10" s="16" t="s">
        <v>1298</v>
      </c>
      <c r="M10" s="16" t="s">
        <v>1295</v>
      </c>
      <c r="N10" s="16" t="s">
        <v>1296</v>
      </c>
      <c r="O10" s="16" t="s">
        <v>134</v>
      </c>
      <c r="P10" s="16" t="s">
        <v>1297</v>
      </c>
      <c r="Q10" s="16" t="s">
        <v>617</v>
      </c>
      <c r="R10" s="16">
        <v>1</v>
      </c>
      <c r="S10" s="16" t="s">
        <v>37</v>
      </c>
      <c r="T10" s="16" t="s">
        <v>1066</v>
      </c>
      <c r="U10" s="16" t="s">
        <v>1270</v>
      </c>
      <c r="V10" s="16" t="s">
        <v>37</v>
      </c>
      <c r="W10" s="16" t="s">
        <v>617</v>
      </c>
      <c r="X10" s="16" t="s">
        <v>1054</v>
      </c>
      <c r="Y10" s="16"/>
      <c r="Z10" s="19" t="s">
        <v>61</v>
      </c>
      <c r="AA10" s="16"/>
      <c r="AB10" s="16"/>
      <c r="AC10" s="16"/>
      <c r="AD10" s="16"/>
    </row>
    <row r="11" spans="1:76" s="71" customFormat="1" ht="45" customHeight="1">
      <c r="A11" s="16">
        <v>114</v>
      </c>
      <c r="B11" s="17">
        <v>43991</v>
      </c>
      <c r="C11" s="15" t="s">
        <v>1310</v>
      </c>
      <c r="D11" s="16" t="s">
        <v>1312</v>
      </c>
      <c r="E11" s="16" t="s">
        <v>145</v>
      </c>
      <c r="F11" s="18" t="s">
        <v>1307</v>
      </c>
      <c r="G11" s="16" t="s">
        <v>1191</v>
      </c>
      <c r="H11" s="16" t="s">
        <v>1309</v>
      </c>
      <c r="I11" s="16" t="s">
        <v>1311</v>
      </c>
      <c r="J11" s="16" t="s">
        <v>1292</v>
      </c>
      <c r="K11" s="16" t="s">
        <v>181</v>
      </c>
      <c r="L11" s="16" t="s">
        <v>1313</v>
      </c>
      <c r="M11" s="16" t="s">
        <v>1314</v>
      </c>
      <c r="N11" s="16" t="s">
        <v>1315</v>
      </c>
      <c r="O11" s="16" t="s">
        <v>134</v>
      </c>
      <c r="P11" s="16" t="s">
        <v>1316</v>
      </c>
      <c r="Q11" s="16" t="s">
        <v>1152</v>
      </c>
      <c r="R11" s="16">
        <v>3</v>
      </c>
      <c r="S11" s="16" t="s">
        <v>37</v>
      </c>
      <c r="T11" s="16" t="s">
        <v>162</v>
      </c>
      <c r="U11" s="16" t="s">
        <v>1270</v>
      </c>
      <c r="V11" s="16" t="s">
        <v>37</v>
      </c>
      <c r="W11" s="16" t="s">
        <v>617</v>
      </c>
      <c r="X11" s="16" t="s">
        <v>1317</v>
      </c>
      <c r="Y11" s="16"/>
      <c r="Z11" s="19" t="s">
        <v>61</v>
      </c>
      <c r="AA11" s="16"/>
      <c r="AB11" s="16"/>
      <c r="AC11" s="16"/>
      <c r="AD11" s="16"/>
    </row>
    <row r="12" spans="1:76" ht="15.75" thickBot="1"/>
    <row r="13" spans="1:76" ht="17.25">
      <c r="M13" s="326" t="s">
        <v>2683</v>
      </c>
      <c r="N13" s="357" t="s">
        <v>2677</v>
      </c>
      <c r="O13" s="357" t="s">
        <v>2680</v>
      </c>
      <c r="P13" s="357" t="s">
        <v>2679</v>
      </c>
      <c r="Q13" s="358" t="s">
        <v>2678</v>
      </c>
      <c r="R13" s="390">
        <f>SUM(R3:R11)</f>
        <v>17</v>
      </c>
    </row>
    <row r="14" spans="1:76" ht="17.25">
      <c r="M14" s="327" t="s">
        <v>2684</v>
      </c>
      <c r="N14" s="268">
        <v>2</v>
      </c>
      <c r="O14" s="268">
        <v>3</v>
      </c>
      <c r="P14" s="268">
        <v>11</v>
      </c>
      <c r="Q14" s="359">
        <v>1</v>
      </c>
      <c r="R14" s="360">
        <f>N14+O14+P14+Q14</f>
        <v>17</v>
      </c>
    </row>
    <row r="15" spans="1:76" ht="18" thickBot="1">
      <c r="M15" s="328" t="s">
        <v>2685</v>
      </c>
      <c r="N15" s="361">
        <f>N14/R13</f>
        <v>0.11764705882352941</v>
      </c>
      <c r="O15" s="361">
        <f>O14/R13</f>
        <v>0.17647058823529413</v>
      </c>
      <c r="P15" s="361">
        <f>P14/R13</f>
        <v>0.6470588235294118</v>
      </c>
      <c r="Q15" s="362">
        <f>Q14/R13</f>
        <v>5.8823529411764705E-2</v>
      </c>
      <c r="R15" s="363">
        <f>N15+O15+P15+Q15</f>
        <v>1</v>
      </c>
    </row>
  </sheetData>
  <mergeCells count="7">
    <mergeCell ref="AD1:AD2"/>
    <mergeCell ref="A1:I1"/>
    <mergeCell ref="J1:L1"/>
    <mergeCell ref="M1:V1"/>
    <mergeCell ref="W1:Y1"/>
    <mergeCell ref="Z1:AB1"/>
    <mergeCell ref="AC1:AC2"/>
  </mergeCells>
  <dataValidations count="3">
    <dataValidation type="list" allowBlank="1" showErrorMessage="1" sqref="Z2" xr:uid="{00000000-0002-0000-1900-000000000000}">
      <formula1>#REF!</formula1>
    </dataValidation>
    <dataValidation type="list" allowBlank="1" showErrorMessage="1" sqref="W3:W7 T4:T7 T9 T11 C3:C7 Z3:Z5 Z7 Z9:Z11 E3:E7 E9:E11 K3:K7 O3:O11" xr:uid="{00000000-0002-0000-1900-000001000000}">
      <formula1>#REF!</formula1>
    </dataValidation>
    <dataValidation type="list" allowBlank="1" showInputMessage="1" showErrorMessage="1" sqref="K8:K11" xr:uid="{00000000-0002-0000-1900-000008000000}">
      <formula1>#REF!</formula1>
    </dataValidation>
  </dataValidations>
  <hyperlinks>
    <hyperlink ref="F3" r:id="rId1" xr:uid="{00000000-0004-0000-1900-000000000000}"/>
    <hyperlink ref="F4" r:id="rId2" xr:uid="{00000000-0004-0000-1900-000001000000}"/>
    <hyperlink ref="F5" r:id="rId3" xr:uid="{00000000-0004-0000-1900-000002000000}"/>
    <hyperlink ref="F6" r:id="rId4" xr:uid="{00000000-0004-0000-1900-000003000000}"/>
    <hyperlink ref="F7" r:id="rId5" xr:uid="{00000000-0004-0000-1900-000004000000}"/>
    <hyperlink ref="F8" r:id="rId6" xr:uid="{00000000-0004-0000-1900-000005000000}"/>
    <hyperlink ref="F9" r:id="rId7" xr:uid="{00000000-0004-0000-1900-000006000000}"/>
    <hyperlink ref="F10" r:id="rId8" xr:uid="{00000000-0004-0000-1900-000007000000}"/>
    <hyperlink ref="F11" r:id="rId9" xr:uid="{00000000-0004-0000-1900-000008000000}"/>
  </hyperlinks>
  <pageMargins left="0.7" right="0.7" top="0.75" bottom="0.75" header="0.3" footer="0.3"/>
  <legacyDrawing r:id="rId1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BX8"/>
  <sheetViews>
    <sheetView topLeftCell="L1" zoomScale="85" zoomScaleNormal="85" workbookViewId="0">
      <selection activeCell="J6" sqref="J6"/>
    </sheetView>
  </sheetViews>
  <sheetFormatPr baseColWidth="10" defaultRowHeight="15"/>
  <cols>
    <col min="1" max="1" width="0.28515625" hidden="1" customWidth="1"/>
    <col min="6" max="6" width="18.140625" customWidth="1"/>
  </cols>
  <sheetData>
    <row r="1" spans="1:76" s="67" customFormat="1" ht="37.5" customHeight="1">
      <c r="A1" s="430" t="s">
        <v>1</v>
      </c>
      <c r="B1" s="431"/>
      <c r="C1" s="431"/>
      <c r="D1" s="431"/>
      <c r="E1" s="431"/>
      <c r="F1" s="431"/>
      <c r="G1" s="431"/>
      <c r="H1" s="431"/>
      <c r="I1" s="431"/>
      <c r="J1" s="430" t="s">
        <v>6</v>
      </c>
      <c r="K1" s="431"/>
      <c r="L1" s="431"/>
      <c r="M1" s="430" t="s">
        <v>7</v>
      </c>
      <c r="N1" s="431"/>
      <c r="O1" s="431"/>
      <c r="P1" s="431"/>
      <c r="Q1" s="431"/>
      <c r="R1" s="431"/>
      <c r="S1" s="431"/>
      <c r="T1" s="431"/>
      <c r="U1" s="431"/>
      <c r="V1" s="431"/>
      <c r="W1" s="430" t="s">
        <v>8</v>
      </c>
      <c r="X1" s="431"/>
      <c r="Y1" s="431"/>
      <c r="Z1" s="430" t="s">
        <v>9</v>
      </c>
      <c r="AA1" s="431"/>
      <c r="AB1" s="431"/>
      <c r="AC1" s="428" t="s">
        <v>10</v>
      </c>
      <c r="AD1" s="428" t="s">
        <v>4</v>
      </c>
      <c r="AE1" s="224"/>
      <c r="AF1" s="224"/>
      <c r="AG1" s="224"/>
      <c r="AH1" s="224"/>
      <c r="AI1" s="224"/>
      <c r="AJ1" s="224"/>
      <c r="AK1" s="224"/>
      <c r="AL1" s="224"/>
      <c r="AM1" s="224"/>
      <c r="AN1" s="224"/>
      <c r="AO1" s="224"/>
      <c r="AP1" s="224"/>
      <c r="AQ1" s="224"/>
      <c r="AR1" s="224"/>
      <c r="AS1" s="224"/>
      <c r="AT1" s="224"/>
      <c r="AU1" s="224"/>
      <c r="AV1" s="224"/>
      <c r="AW1" s="224"/>
      <c r="AX1" s="224"/>
      <c r="AY1" s="224"/>
      <c r="AZ1" s="224"/>
      <c r="BA1" s="224"/>
      <c r="BB1" s="224"/>
      <c r="BC1" s="224"/>
      <c r="BD1" s="224"/>
      <c r="BE1" s="224"/>
      <c r="BF1" s="224"/>
      <c r="BG1" s="224"/>
      <c r="BH1" s="224"/>
      <c r="BI1" s="224"/>
      <c r="BJ1" s="224"/>
      <c r="BK1" s="224"/>
      <c r="BL1" s="224"/>
      <c r="BM1" s="224"/>
      <c r="BN1" s="224"/>
      <c r="BO1" s="224"/>
      <c r="BP1" s="224"/>
      <c r="BQ1" s="224"/>
      <c r="BR1" s="224"/>
      <c r="BS1" s="224"/>
      <c r="BT1" s="224"/>
      <c r="BU1" s="224"/>
      <c r="BV1" s="224"/>
      <c r="BW1" s="224"/>
      <c r="BX1" s="224"/>
    </row>
    <row r="2" spans="1:76" s="67" customFormat="1" ht="123.75" customHeight="1">
      <c r="A2" s="100" t="s">
        <v>0</v>
      </c>
      <c r="B2" s="100" t="s">
        <v>2</v>
      </c>
      <c r="C2" s="100" t="s">
        <v>11</v>
      </c>
      <c r="D2" s="100" t="s">
        <v>12</v>
      </c>
      <c r="E2" s="100" t="s">
        <v>13</v>
      </c>
      <c r="F2" s="100" t="s">
        <v>14</v>
      </c>
      <c r="G2" s="100" t="s">
        <v>15</v>
      </c>
      <c r="H2" s="100" t="s">
        <v>16</v>
      </c>
      <c r="I2" s="100" t="s">
        <v>17</v>
      </c>
      <c r="J2" s="100" t="s">
        <v>3</v>
      </c>
      <c r="K2" s="100" t="s">
        <v>18</v>
      </c>
      <c r="L2" s="100" t="s">
        <v>19</v>
      </c>
      <c r="M2" s="100" t="s">
        <v>20</v>
      </c>
      <c r="N2" s="100" t="s">
        <v>21</v>
      </c>
      <c r="O2" s="100" t="s">
        <v>22</v>
      </c>
      <c r="P2" s="100" t="s">
        <v>23</v>
      </c>
      <c r="Q2" s="100" t="s">
        <v>24</v>
      </c>
      <c r="R2" s="100" t="s">
        <v>25</v>
      </c>
      <c r="S2" s="100" t="s">
        <v>26</v>
      </c>
      <c r="T2" s="100" t="s">
        <v>27</v>
      </c>
      <c r="U2" s="100" t="s">
        <v>28</v>
      </c>
      <c r="V2" s="100" t="s">
        <v>29</v>
      </c>
      <c r="W2" s="100" t="s">
        <v>1033</v>
      </c>
      <c r="X2" s="100" t="s">
        <v>30</v>
      </c>
      <c r="Y2" s="100" t="s">
        <v>31</v>
      </c>
      <c r="Z2" s="100" t="s">
        <v>32</v>
      </c>
      <c r="AA2" s="100" t="s">
        <v>33</v>
      </c>
      <c r="AB2" s="100" t="s">
        <v>34</v>
      </c>
      <c r="AC2" s="429"/>
      <c r="AD2" s="429"/>
      <c r="AE2" s="224"/>
      <c r="AF2" s="224"/>
      <c r="AG2" s="224"/>
      <c r="AH2" s="224"/>
      <c r="AI2" s="224"/>
      <c r="AJ2" s="224"/>
      <c r="AK2" s="224"/>
      <c r="AL2" s="224"/>
      <c r="AM2" s="224"/>
      <c r="AN2" s="224"/>
      <c r="AO2" s="224"/>
      <c r="AP2" s="224"/>
      <c r="AQ2" s="224"/>
      <c r="AR2" s="224"/>
      <c r="AS2" s="224"/>
      <c r="AT2" s="224"/>
      <c r="AU2" s="224"/>
      <c r="AV2" s="224"/>
      <c r="AW2" s="224"/>
      <c r="AX2" s="224"/>
      <c r="AY2" s="224"/>
      <c r="AZ2" s="224"/>
      <c r="BA2" s="224"/>
      <c r="BB2" s="224"/>
      <c r="BC2" s="224"/>
      <c r="BD2" s="224"/>
      <c r="BE2" s="224"/>
      <c r="BF2" s="224"/>
      <c r="BG2" s="224"/>
      <c r="BH2" s="224"/>
      <c r="BI2" s="224"/>
      <c r="BJ2" s="224"/>
      <c r="BK2" s="224"/>
      <c r="BL2" s="224"/>
      <c r="BM2" s="224"/>
      <c r="BN2" s="224"/>
      <c r="BO2" s="224"/>
      <c r="BP2" s="224"/>
      <c r="BQ2" s="224"/>
      <c r="BR2" s="224"/>
      <c r="BS2" s="224"/>
      <c r="BT2" s="224"/>
      <c r="BU2" s="224"/>
      <c r="BV2" s="224"/>
      <c r="BW2" s="224"/>
      <c r="BX2" s="224"/>
    </row>
    <row r="3" spans="1:76" s="365" customFormat="1" ht="139.5" customHeight="1">
      <c r="A3" s="105">
        <v>20</v>
      </c>
      <c r="B3" s="73">
        <v>42773</v>
      </c>
      <c r="C3" s="404" t="s">
        <v>35</v>
      </c>
      <c r="D3" s="72" t="s">
        <v>45</v>
      </c>
      <c r="E3" s="72" t="s">
        <v>37</v>
      </c>
      <c r="F3" s="204" t="s">
        <v>319</v>
      </c>
      <c r="G3" s="72" t="s">
        <v>50</v>
      </c>
      <c r="H3" s="72" t="s">
        <v>320</v>
      </c>
      <c r="I3" s="72" t="s">
        <v>321</v>
      </c>
      <c r="J3" s="72" t="s">
        <v>322</v>
      </c>
      <c r="K3" s="72" t="s">
        <v>323</v>
      </c>
      <c r="L3" s="72" t="s">
        <v>324</v>
      </c>
      <c r="M3" s="72" t="s">
        <v>2579</v>
      </c>
      <c r="N3" s="72" t="s">
        <v>326</v>
      </c>
      <c r="O3" s="72" t="s">
        <v>76</v>
      </c>
      <c r="P3" s="405" t="s">
        <v>327</v>
      </c>
      <c r="Q3" s="405" t="s">
        <v>328</v>
      </c>
      <c r="R3" s="405">
        <v>1</v>
      </c>
      <c r="S3" s="72" t="s">
        <v>41</v>
      </c>
      <c r="T3" s="72" t="s">
        <v>306</v>
      </c>
      <c r="U3" s="72" t="s">
        <v>329</v>
      </c>
      <c r="V3" s="72" t="s">
        <v>330</v>
      </c>
      <c r="W3" s="72" t="s">
        <v>44</v>
      </c>
      <c r="X3" s="72" t="s">
        <v>269</v>
      </c>
      <c r="Y3" s="72"/>
      <c r="Z3" s="72" t="s">
        <v>331</v>
      </c>
      <c r="AA3" s="72" t="s">
        <v>332</v>
      </c>
      <c r="AB3" s="72"/>
      <c r="AC3" s="72"/>
      <c r="AD3" s="72"/>
    </row>
    <row r="4" spans="1:76" s="93" customFormat="1" ht="17.25">
      <c r="P4" s="218" t="s">
        <v>2683</v>
      </c>
      <c r="Q4" s="250" t="s">
        <v>1140</v>
      </c>
      <c r="R4" s="83">
        <f>SUM(R3)-1</f>
        <v>0</v>
      </c>
    </row>
    <row r="5" spans="1:76" s="93" customFormat="1" ht="17.25">
      <c r="P5" s="218" t="s">
        <v>2684</v>
      </c>
      <c r="Q5" s="367">
        <v>0</v>
      </c>
      <c r="R5" s="367">
        <v>0</v>
      </c>
    </row>
    <row r="6" spans="1:76" s="93" customFormat="1" ht="17.25">
      <c r="P6" s="218" t="s">
        <v>2685</v>
      </c>
      <c r="Q6" s="214">
        <f>0</f>
        <v>0</v>
      </c>
      <c r="R6" s="214">
        <v>0</v>
      </c>
    </row>
    <row r="7" spans="1:76" s="93" customFormat="1" ht="17.25"/>
    <row r="8" spans="1:76" s="93" customFormat="1" ht="17.25"/>
  </sheetData>
  <mergeCells count="7">
    <mergeCell ref="AD1:AD2"/>
    <mergeCell ref="A1:I1"/>
    <mergeCell ref="J1:L1"/>
    <mergeCell ref="M1:V1"/>
    <mergeCell ref="W1:Y1"/>
    <mergeCell ref="Z1:AB1"/>
    <mergeCell ref="AC1:AC2"/>
  </mergeCells>
  <dataValidations count="1">
    <dataValidation type="list" allowBlank="1" showErrorMessage="1" sqref="Z2" xr:uid="{00000000-0002-0000-1A00-000000000000}">
      <formula1>#REF!</formula1>
    </dataValidation>
  </dataValidations>
  <hyperlinks>
    <hyperlink ref="F3" r:id="rId1" xr:uid="{00000000-0004-0000-1A00-000000000000}"/>
  </hyperlinks>
  <pageMargins left="0.7" right="0.7" top="0.75" bottom="0.75" header="0.3" footer="0.3"/>
  <legacyDrawing r:id="rId2"/>
  <extLst>
    <ext xmlns:x14="http://schemas.microsoft.com/office/spreadsheetml/2009/9/main" uri="{CCE6A557-97BC-4b89-ADB6-D9C93CAAB3DF}">
      <x14:dataValidations xmlns:xm="http://schemas.microsoft.com/office/excel/2006/main" count="1">
        <x14:dataValidation type="list" allowBlank="1" showErrorMessage="1" xr:uid="{00000000-0002-0000-1A00-000001000000}">
          <x14:formula1>
            <xm:f>'C:\Users\Nidia\Documents\Respaldo Tío\Educiac\USAID\ONDA\[Matriz Monitoreo de Medios DA_GA.xlsx]Variables '!#REF!</xm:f>
          </x14:formula1>
          <xm:sqref>C3 W3 O3 K3 E3</xm:sqref>
        </x14:dataValidation>
      </x14:dataValidations>
    </ext>
  </extLst>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BX11"/>
  <sheetViews>
    <sheetView topLeftCell="G1" zoomScale="60" zoomScaleNormal="60" workbookViewId="0">
      <selection activeCell="P11" sqref="P11"/>
    </sheetView>
  </sheetViews>
  <sheetFormatPr baseColWidth="10" defaultRowHeight="15"/>
  <cols>
    <col min="1" max="1" width="11.42578125" hidden="1" customWidth="1"/>
    <col min="2" max="2" width="16.85546875" customWidth="1"/>
    <col min="12" max="12" width="13.5703125" customWidth="1"/>
  </cols>
  <sheetData>
    <row r="1" spans="1:76" s="67" customFormat="1" ht="37.5" customHeight="1">
      <c r="A1" s="430" t="s">
        <v>1</v>
      </c>
      <c r="B1" s="431"/>
      <c r="C1" s="431"/>
      <c r="D1" s="431"/>
      <c r="E1" s="431"/>
      <c r="F1" s="431"/>
      <c r="G1" s="431"/>
      <c r="H1" s="431"/>
      <c r="I1" s="431"/>
      <c r="J1" s="430" t="s">
        <v>6</v>
      </c>
      <c r="K1" s="431"/>
      <c r="L1" s="431"/>
      <c r="M1" s="430" t="s">
        <v>7</v>
      </c>
      <c r="N1" s="431"/>
      <c r="O1" s="431"/>
      <c r="P1" s="431"/>
      <c r="Q1" s="431"/>
      <c r="R1" s="431"/>
      <c r="S1" s="431"/>
      <c r="T1" s="431"/>
      <c r="U1" s="431"/>
      <c r="V1" s="431"/>
      <c r="W1" s="430" t="s">
        <v>8</v>
      </c>
      <c r="X1" s="431"/>
      <c r="Y1" s="431"/>
      <c r="Z1" s="430" t="s">
        <v>9</v>
      </c>
      <c r="AA1" s="431"/>
      <c r="AB1" s="431"/>
      <c r="AC1" s="428" t="s">
        <v>10</v>
      </c>
      <c r="AD1" s="428" t="s">
        <v>4</v>
      </c>
      <c r="AE1" s="224"/>
      <c r="AF1" s="224"/>
      <c r="AG1" s="224"/>
      <c r="AH1" s="224"/>
      <c r="AI1" s="224"/>
      <c r="AJ1" s="224"/>
      <c r="AK1" s="224"/>
      <c r="AL1" s="224"/>
      <c r="AM1" s="224"/>
      <c r="AN1" s="224"/>
      <c r="AO1" s="224"/>
      <c r="AP1" s="224"/>
      <c r="AQ1" s="224"/>
      <c r="AR1" s="224"/>
      <c r="AS1" s="224"/>
      <c r="AT1" s="224"/>
      <c r="AU1" s="224"/>
      <c r="AV1" s="224"/>
      <c r="AW1" s="224"/>
      <c r="AX1" s="224"/>
      <c r="AY1" s="224"/>
      <c r="AZ1" s="224"/>
      <c r="BA1" s="224"/>
      <c r="BB1" s="224"/>
      <c r="BC1" s="224"/>
      <c r="BD1" s="224"/>
      <c r="BE1" s="224"/>
      <c r="BF1" s="224"/>
      <c r="BG1" s="224"/>
      <c r="BH1" s="224"/>
      <c r="BI1" s="224"/>
      <c r="BJ1" s="224"/>
      <c r="BK1" s="224"/>
      <c r="BL1" s="224"/>
      <c r="BM1" s="224"/>
      <c r="BN1" s="224"/>
      <c r="BO1" s="224"/>
      <c r="BP1" s="224"/>
      <c r="BQ1" s="224"/>
      <c r="BR1" s="224"/>
      <c r="BS1" s="224"/>
      <c r="BT1" s="224"/>
      <c r="BU1" s="224"/>
      <c r="BV1" s="224"/>
      <c r="BW1" s="224"/>
      <c r="BX1" s="224"/>
    </row>
    <row r="2" spans="1:76" s="67" customFormat="1" ht="123.75" customHeight="1">
      <c r="A2" s="100" t="s">
        <v>0</v>
      </c>
      <c r="B2" s="100" t="s">
        <v>2</v>
      </c>
      <c r="C2" s="100" t="s">
        <v>11</v>
      </c>
      <c r="D2" s="100" t="s">
        <v>12</v>
      </c>
      <c r="E2" s="100" t="s">
        <v>13</v>
      </c>
      <c r="F2" s="100" t="s">
        <v>14</v>
      </c>
      <c r="G2" s="100" t="s">
        <v>15</v>
      </c>
      <c r="H2" s="100" t="s">
        <v>16</v>
      </c>
      <c r="I2" s="100" t="s">
        <v>17</v>
      </c>
      <c r="J2" s="100" t="s">
        <v>3</v>
      </c>
      <c r="K2" s="100" t="s">
        <v>18</v>
      </c>
      <c r="L2" s="100" t="s">
        <v>19</v>
      </c>
      <c r="M2" s="100" t="s">
        <v>20</v>
      </c>
      <c r="N2" s="100" t="s">
        <v>21</v>
      </c>
      <c r="O2" s="100" t="s">
        <v>22</v>
      </c>
      <c r="P2" s="100" t="s">
        <v>23</v>
      </c>
      <c r="Q2" s="100" t="s">
        <v>24</v>
      </c>
      <c r="R2" s="100" t="s">
        <v>25</v>
      </c>
      <c r="S2" s="100" t="s">
        <v>26</v>
      </c>
      <c r="T2" s="100" t="s">
        <v>27</v>
      </c>
      <c r="U2" s="100" t="s">
        <v>28</v>
      </c>
      <c r="V2" s="100" t="s">
        <v>29</v>
      </c>
      <c r="W2" s="100" t="s">
        <v>1033</v>
      </c>
      <c r="X2" s="100" t="s">
        <v>30</v>
      </c>
      <c r="Y2" s="100" t="s">
        <v>31</v>
      </c>
      <c r="Z2" s="100" t="s">
        <v>32</v>
      </c>
      <c r="AA2" s="100" t="s">
        <v>33</v>
      </c>
      <c r="AB2" s="100" t="s">
        <v>34</v>
      </c>
      <c r="AC2" s="429"/>
      <c r="AD2" s="429"/>
      <c r="AE2" s="224"/>
      <c r="AF2" s="224"/>
      <c r="AG2" s="224"/>
      <c r="AH2" s="224"/>
      <c r="AI2" s="224"/>
      <c r="AJ2" s="224"/>
      <c r="AK2" s="224"/>
      <c r="AL2" s="224"/>
      <c r="AM2" s="224"/>
      <c r="AN2" s="224"/>
      <c r="AO2" s="224"/>
      <c r="AP2" s="224"/>
      <c r="AQ2" s="224"/>
      <c r="AR2" s="224"/>
      <c r="AS2" s="224"/>
      <c r="AT2" s="224"/>
      <c r="AU2" s="224"/>
      <c r="AV2" s="224"/>
      <c r="AW2" s="224"/>
      <c r="AX2" s="224"/>
      <c r="AY2" s="224"/>
      <c r="AZ2" s="224"/>
      <c r="BA2" s="224"/>
      <c r="BB2" s="224"/>
      <c r="BC2" s="224"/>
      <c r="BD2" s="224"/>
      <c r="BE2" s="224"/>
      <c r="BF2" s="224"/>
      <c r="BG2" s="224"/>
      <c r="BH2" s="224"/>
      <c r="BI2" s="224"/>
      <c r="BJ2" s="224"/>
      <c r="BK2" s="224"/>
      <c r="BL2" s="224"/>
      <c r="BM2" s="224"/>
      <c r="BN2" s="224"/>
      <c r="BO2" s="224"/>
      <c r="BP2" s="224"/>
      <c r="BQ2" s="224"/>
      <c r="BR2" s="224"/>
      <c r="BS2" s="224"/>
      <c r="BT2" s="224"/>
      <c r="BU2" s="224"/>
      <c r="BV2" s="224"/>
      <c r="BW2" s="224"/>
      <c r="BX2" s="224"/>
    </row>
    <row r="3" spans="1:76" s="93" customFormat="1" ht="71.25" customHeight="1">
      <c r="A3" s="140"/>
      <c r="B3" s="104">
        <v>43622</v>
      </c>
      <c r="C3" s="105" t="s">
        <v>2314</v>
      </c>
      <c r="D3" s="103" t="s">
        <v>2315</v>
      </c>
      <c r="E3" s="103" t="s">
        <v>145</v>
      </c>
      <c r="F3" s="43" t="s">
        <v>2316</v>
      </c>
      <c r="G3" s="103" t="s">
        <v>818</v>
      </c>
      <c r="H3" s="103" t="s">
        <v>2317</v>
      </c>
      <c r="I3" s="103" t="s">
        <v>2318</v>
      </c>
      <c r="J3" s="103" t="s">
        <v>2319</v>
      </c>
      <c r="K3" s="103" t="s">
        <v>1028</v>
      </c>
      <c r="L3" s="103" t="s">
        <v>42</v>
      </c>
      <c r="M3" s="103" t="s">
        <v>42</v>
      </c>
      <c r="N3" s="103" t="s">
        <v>2320</v>
      </c>
      <c r="O3" s="103" t="s">
        <v>218</v>
      </c>
      <c r="P3" s="103" t="s">
        <v>42</v>
      </c>
      <c r="Q3" s="103" t="s">
        <v>42</v>
      </c>
      <c r="R3" s="103">
        <v>1</v>
      </c>
      <c r="S3" s="103" t="s">
        <v>42</v>
      </c>
      <c r="T3" s="103" t="s">
        <v>306</v>
      </c>
      <c r="U3" s="103" t="s">
        <v>283</v>
      </c>
      <c r="V3" s="103" t="s">
        <v>42</v>
      </c>
      <c r="W3" s="103" t="s">
        <v>42</v>
      </c>
      <c r="X3" s="103" t="s">
        <v>42</v>
      </c>
      <c r="Y3" s="103" t="s">
        <v>42</v>
      </c>
      <c r="Z3" s="103" t="s">
        <v>42</v>
      </c>
      <c r="AA3" s="103" t="s">
        <v>42</v>
      </c>
      <c r="AB3" s="103" t="s">
        <v>42</v>
      </c>
      <c r="AC3" s="103"/>
      <c r="AD3" s="103"/>
    </row>
    <row r="4" spans="1:76" s="93" customFormat="1" ht="83.25" customHeight="1">
      <c r="A4" s="140"/>
      <c r="B4" s="103" t="s">
        <v>2321</v>
      </c>
      <c r="C4" s="105" t="s">
        <v>2322</v>
      </c>
      <c r="D4" s="103" t="s">
        <v>2323</v>
      </c>
      <c r="E4" s="103" t="s">
        <v>59</v>
      </c>
      <c r="F4" s="43" t="s">
        <v>2324</v>
      </c>
      <c r="G4" s="103" t="s">
        <v>42</v>
      </c>
      <c r="H4" s="103" t="s">
        <v>2325</v>
      </c>
      <c r="I4" s="103" t="s">
        <v>2326</v>
      </c>
      <c r="J4" s="103" t="s">
        <v>2327</v>
      </c>
      <c r="K4" s="103" t="s">
        <v>1028</v>
      </c>
      <c r="L4" s="103" t="s">
        <v>42</v>
      </c>
      <c r="M4" s="103" t="s">
        <v>2328</v>
      </c>
      <c r="N4" s="103"/>
      <c r="O4" s="103" t="s">
        <v>1441</v>
      </c>
      <c r="P4" s="103" t="s">
        <v>42</v>
      </c>
      <c r="Q4" s="103" t="s">
        <v>42</v>
      </c>
      <c r="R4" s="103">
        <v>4</v>
      </c>
      <c r="S4" s="103" t="s">
        <v>42</v>
      </c>
      <c r="T4" s="103" t="s">
        <v>2329</v>
      </c>
      <c r="U4" s="103" t="s">
        <v>283</v>
      </c>
      <c r="V4" s="103" t="s">
        <v>42</v>
      </c>
      <c r="W4" s="103" t="s">
        <v>42</v>
      </c>
      <c r="X4" s="103" t="s">
        <v>42</v>
      </c>
      <c r="Y4" s="103" t="s">
        <v>42</v>
      </c>
      <c r="Z4" s="103" t="s">
        <v>42</v>
      </c>
      <c r="AA4" s="103" t="s">
        <v>42</v>
      </c>
      <c r="AB4" s="103" t="s">
        <v>42</v>
      </c>
      <c r="AC4" s="103"/>
      <c r="AD4" s="103" t="s">
        <v>2330</v>
      </c>
    </row>
    <row r="5" spans="1:76" s="93" customFormat="1" ht="103.5" customHeight="1">
      <c r="A5" s="140"/>
      <c r="B5" s="103" t="s">
        <v>2331</v>
      </c>
      <c r="C5" s="105" t="s">
        <v>2332</v>
      </c>
      <c r="D5" s="103" t="s">
        <v>2333</v>
      </c>
      <c r="E5" s="103" t="s">
        <v>145</v>
      </c>
      <c r="F5" s="43" t="s">
        <v>2334</v>
      </c>
      <c r="G5" s="103" t="s">
        <v>42</v>
      </c>
      <c r="H5" s="103" t="s">
        <v>2335</v>
      </c>
      <c r="I5" s="103"/>
      <c r="J5" s="103" t="s">
        <v>2327</v>
      </c>
      <c r="K5" s="103" t="s">
        <v>1028</v>
      </c>
      <c r="L5" s="103" t="s">
        <v>2336</v>
      </c>
      <c r="M5" s="103" t="s">
        <v>2337</v>
      </c>
      <c r="N5" s="103"/>
      <c r="O5" s="103" t="s">
        <v>2232</v>
      </c>
      <c r="P5" s="103" t="s">
        <v>42</v>
      </c>
      <c r="Q5" s="103" t="s">
        <v>2338</v>
      </c>
      <c r="R5" s="103">
        <v>1</v>
      </c>
      <c r="S5" s="103" t="s">
        <v>42</v>
      </c>
      <c r="T5" s="103" t="s">
        <v>306</v>
      </c>
      <c r="U5" s="103" t="s">
        <v>283</v>
      </c>
      <c r="V5" s="103" t="s">
        <v>42</v>
      </c>
      <c r="W5" s="103" t="s">
        <v>42</v>
      </c>
      <c r="X5" s="103" t="s">
        <v>42</v>
      </c>
      <c r="Y5" s="103" t="s">
        <v>42</v>
      </c>
      <c r="Z5" s="103" t="s">
        <v>42</v>
      </c>
      <c r="AA5" s="103" t="s">
        <v>42</v>
      </c>
      <c r="AB5" s="103" t="s">
        <v>42</v>
      </c>
      <c r="AC5" s="103"/>
      <c r="AD5" s="103"/>
    </row>
    <row r="6" spans="1:76" s="93" customFormat="1" ht="18" thickBot="1">
      <c r="P6" s="93">
        <v>6</v>
      </c>
    </row>
    <row r="7" spans="1:76" s="93" customFormat="1" ht="17.25">
      <c r="L7" s="388" t="s">
        <v>2683</v>
      </c>
      <c r="M7" s="389" t="s">
        <v>2677</v>
      </c>
      <c r="N7" s="389" t="s">
        <v>2680</v>
      </c>
      <c r="O7" s="389" t="s">
        <v>2679</v>
      </c>
      <c r="P7" s="390">
        <v>6</v>
      </c>
      <c r="Q7" s="95"/>
    </row>
    <row r="8" spans="1:76" s="93" customFormat="1" ht="17.25">
      <c r="L8" s="391" t="s">
        <v>2684</v>
      </c>
      <c r="M8" s="268">
        <v>4</v>
      </c>
      <c r="N8" s="268">
        <v>1</v>
      </c>
      <c r="O8" s="268">
        <v>1</v>
      </c>
      <c r="P8" s="360">
        <f>M8+N8+O8</f>
        <v>6</v>
      </c>
      <c r="Q8" s="95"/>
    </row>
    <row r="9" spans="1:76" s="93" customFormat="1" ht="18" thickBot="1">
      <c r="L9" s="392" t="s">
        <v>2685</v>
      </c>
      <c r="M9" s="361">
        <f>M8/P6</f>
        <v>0.66666666666666663</v>
      </c>
      <c r="N9" s="361">
        <f>N8/P6</f>
        <v>0.16666666666666666</v>
      </c>
      <c r="O9" s="361">
        <f>O8/P6</f>
        <v>0.16666666666666666</v>
      </c>
      <c r="P9" s="363">
        <f>M9+N9+O9</f>
        <v>0.99999999999999989</v>
      </c>
      <c r="Q9" s="95"/>
    </row>
    <row r="10" spans="1:76" s="93" customFormat="1" ht="17.25">
      <c r="K10" s="178"/>
      <c r="L10" s="178"/>
      <c r="M10" s="251"/>
      <c r="Q10" s="95"/>
    </row>
    <row r="11" spans="1:76" s="2" customFormat="1"/>
  </sheetData>
  <mergeCells count="7">
    <mergeCell ref="AD1:AD2"/>
    <mergeCell ref="A1:I1"/>
    <mergeCell ref="J1:L1"/>
    <mergeCell ref="M1:V1"/>
    <mergeCell ref="W1:Y1"/>
    <mergeCell ref="Z1:AB1"/>
    <mergeCell ref="AC1:AC2"/>
  </mergeCells>
  <dataValidations count="1">
    <dataValidation type="list" allowBlank="1" showErrorMessage="1" sqref="Z2" xr:uid="{00000000-0002-0000-1B00-000000000000}">
      <formula1>#REF!</formula1>
    </dataValidation>
  </dataValidations>
  <hyperlinks>
    <hyperlink ref="F3" r:id="rId1" xr:uid="{00000000-0004-0000-1B00-000000000000}"/>
    <hyperlink ref="F4" r:id="rId2" xr:uid="{00000000-0004-0000-1B00-000001000000}"/>
    <hyperlink ref="F5" r:id="rId3" xr:uid="{00000000-0004-0000-1B00-000002000000}"/>
  </hyperlinks>
  <pageMargins left="0.7" right="0.7" top="0.75" bottom="0.75" header="0.3" footer="0.3"/>
  <legacyDrawing r:id="rId4"/>
  <extLst>
    <ext xmlns:x14="http://schemas.microsoft.com/office/spreadsheetml/2009/9/main" uri="{CCE6A557-97BC-4b89-ADB6-D9C93CAAB3DF}">
      <x14:dataValidations xmlns:xm="http://schemas.microsoft.com/office/excel/2006/main" count="1">
        <x14:dataValidation type="list" allowBlank="1" showErrorMessage="1" xr:uid="{00000000-0002-0000-1B00-000001000000}">
          <x14:formula1>
            <xm:f>'C:\Users\Nidia\Documents\Respaldo Tío\Educiac\USAID\ONDA\[Estados_Nydia.xlsx]Variables '!#REF!</xm:f>
          </x14:formula1>
          <xm:sqref>O3</xm:sqref>
        </x14:dataValidation>
      </x14:dataValidations>
    </ext>
  </extLst>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BX11"/>
  <sheetViews>
    <sheetView topLeftCell="H4" zoomScale="60" zoomScaleNormal="60" workbookViewId="0">
      <selection activeCell="J3" sqref="J3"/>
    </sheetView>
  </sheetViews>
  <sheetFormatPr baseColWidth="10" defaultRowHeight="15"/>
  <cols>
    <col min="1" max="1" width="2" hidden="1" customWidth="1"/>
    <col min="13" max="13" width="21" customWidth="1"/>
    <col min="14" max="14" width="18.85546875" customWidth="1"/>
    <col min="15" max="15" width="15.7109375" customWidth="1"/>
    <col min="16" max="16" width="14.7109375" customWidth="1"/>
  </cols>
  <sheetData>
    <row r="1" spans="1:76" s="67" customFormat="1" ht="37.5" customHeight="1">
      <c r="A1" s="430" t="s">
        <v>1</v>
      </c>
      <c r="B1" s="431"/>
      <c r="C1" s="431"/>
      <c r="D1" s="431"/>
      <c r="E1" s="431"/>
      <c r="F1" s="431"/>
      <c r="G1" s="431"/>
      <c r="H1" s="431"/>
      <c r="I1" s="431"/>
      <c r="J1" s="430" t="s">
        <v>6</v>
      </c>
      <c r="K1" s="431"/>
      <c r="L1" s="431"/>
      <c r="M1" s="430" t="s">
        <v>7</v>
      </c>
      <c r="N1" s="431"/>
      <c r="O1" s="431"/>
      <c r="P1" s="431"/>
      <c r="Q1" s="431"/>
      <c r="R1" s="431"/>
      <c r="S1" s="431"/>
      <c r="T1" s="431"/>
      <c r="U1" s="431"/>
      <c r="V1" s="431"/>
      <c r="W1" s="430" t="s">
        <v>8</v>
      </c>
      <c r="X1" s="431"/>
      <c r="Y1" s="431"/>
      <c r="Z1" s="430" t="s">
        <v>9</v>
      </c>
      <c r="AA1" s="431"/>
      <c r="AB1" s="431"/>
      <c r="AC1" s="428" t="s">
        <v>10</v>
      </c>
      <c r="AD1" s="428" t="s">
        <v>4</v>
      </c>
      <c r="AE1" s="224"/>
      <c r="AF1" s="224"/>
      <c r="AG1" s="224"/>
      <c r="AH1" s="224"/>
      <c r="AI1" s="224"/>
      <c r="AJ1" s="224"/>
      <c r="AK1" s="224"/>
      <c r="AL1" s="224"/>
      <c r="AM1" s="224"/>
      <c r="AN1" s="224"/>
      <c r="AO1" s="224"/>
      <c r="AP1" s="224"/>
      <c r="AQ1" s="224"/>
      <c r="AR1" s="224"/>
      <c r="AS1" s="224"/>
      <c r="AT1" s="224"/>
      <c r="AU1" s="224"/>
      <c r="AV1" s="224"/>
      <c r="AW1" s="224"/>
      <c r="AX1" s="224"/>
      <c r="AY1" s="224"/>
      <c r="AZ1" s="224"/>
      <c r="BA1" s="224"/>
      <c r="BB1" s="224"/>
      <c r="BC1" s="224"/>
      <c r="BD1" s="224"/>
      <c r="BE1" s="224"/>
      <c r="BF1" s="224"/>
      <c r="BG1" s="224"/>
      <c r="BH1" s="224"/>
      <c r="BI1" s="224"/>
      <c r="BJ1" s="224"/>
      <c r="BK1" s="224"/>
      <c r="BL1" s="224"/>
      <c r="BM1" s="224"/>
      <c r="BN1" s="224"/>
      <c r="BO1" s="224"/>
      <c r="BP1" s="224"/>
      <c r="BQ1" s="224"/>
      <c r="BR1" s="224"/>
      <c r="BS1" s="224"/>
      <c r="BT1" s="224"/>
      <c r="BU1" s="224"/>
      <c r="BV1" s="224"/>
      <c r="BW1" s="224"/>
      <c r="BX1" s="224"/>
    </row>
    <row r="2" spans="1:76" s="67" customFormat="1" ht="123.75" customHeight="1">
      <c r="A2" s="100" t="s">
        <v>0</v>
      </c>
      <c r="B2" s="100" t="s">
        <v>2</v>
      </c>
      <c r="C2" s="100" t="s">
        <v>11</v>
      </c>
      <c r="D2" s="100" t="s">
        <v>12</v>
      </c>
      <c r="E2" s="100" t="s">
        <v>13</v>
      </c>
      <c r="F2" s="100" t="s">
        <v>14</v>
      </c>
      <c r="G2" s="100" t="s">
        <v>15</v>
      </c>
      <c r="H2" s="100" t="s">
        <v>16</v>
      </c>
      <c r="I2" s="100" t="s">
        <v>17</v>
      </c>
      <c r="J2" s="100" t="s">
        <v>3</v>
      </c>
      <c r="K2" s="100" t="s">
        <v>18</v>
      </c>
      <c r="L2" s="100" t="s">
        <v>19</v>
      </c>
      <c r="M2" s="100" t="s">
        <v>20</v>
      </c>
      <c r="N2" s="100" t="s">
        <v>21</v>
      </c>
      <c r="O2" s="100" t="s">
        <v>22</v>
      </c>
      <c r="P2" s="100" t="s">
        <v>23</v>
      </c>
      <c r="Q2" s="100" t="s">
        <v>24</v>
      </c>
      <c r="R2" s="100" t="s">
        <v>25</v>
      </c>
      <c r="S2" s="100" t="s">
        <v>26</v>
      </c>
      <c r="T2" s="100" t="s">
        <v>27</v>
      </c>
      <c r="U2" s="100" t="s">
        <v>28</v>
      </c>
      <c r="V2" s="100" t="s">
        <v>29</v>
      </c>
      <c r="W2" s="100" t="s">
        <v>1033</v>
      </c>
      <c r="X2" s="100" t="s">
        <v>30</v>
      </c>
      <c r="Y2" s="100" t="s">
        <v>31</v>
      </c>
      <c r="Z2" s="100" t="s">
        <v>32</v>
      </c>
      <c r="AA2" s="100" t="s">
        <v>33</v>
      </c>
      <c r="AB2" s="100" t="s">
        <v>34</v>
      </c>
      <c r="AC2" s="429"/>
      <c r="AD2" s="429"/>
      <c r="AE2" s="224"/>
      <c r="AF2" s="224"/>
      <c r="AG2" s="224"/>
      <c r="AH2" s="224"/>
      <c r="AI2" s="224"/>
      <c r="AJ2" s="224"/>
      <c r="AK2" s="224"/>
      <c r="AL2" s="224"/>
      <c r="AM2" s="224"/>
      <c r="AN2" s="224"/>
      <c r="AO2" s="224"/>
      <c r="AP2" s="224"/>
      <c r="AQ2" s="224"/>
      <c r="AR2" s="224"/>
      <c r="AS2" s="224"/>
      <c r="AT2" s="224"/>
      <c r="AU2" s="224"/>
      <c r="AV2" s="224"/>
      <c r="AW2" s="224"/>
      <c r="AX2" s="224"/>
      <c r="AY2" s="224"/>
      <c r="AZ2" s="224"/>
      <c r="BA2" s="224"/>
      <c r="BB2" s="224"/>
      <c r="BC2" s="224"/>
      <c r="BD2" s="224"/>
      <c r="BE2" s="224"/>
      <c r="BF2" s="224"/>
      <c r="BG2" s="224"/>
      <c r="BH2" s="224"/>
      <c r="BI2" s="224"/>
      <c r="BJ2" s="224"/>
      <c r="BK2" s="224"/>
      <c r="BL2" s="224"/>
      <c r="BM2" s="224"/>
      <c r="BN2" s="224"/>
      <c r="BO2" s="224"/>
      <c r="BP2" s="224"/>
      <c r="BQ2" s="224"/>
      <c r="BR2" s="224"/>
      <c r="BS2" s="224"/>
      <c r="BT2" s="224"/>
      <c r="BU2" s="224"/>
      <c r="BV2" s="224"/>
      <c r="BW2" s="224"/>
      <c r="BX2" s="224"/>
    </row>
    <row r="3" spans="1:76" s="92" customFormat="1" ht="81" customHeight="1">
      <c r="B3" s="111" t="s">
        <v>2339</v>
      </c>
      <c r="C3" s="113" t="s">
        <v>2340</v>
      </c>
      <c r="D3" s="111" t="s">
        <v>42</v>
      </c>
      <c r="E3" s="111" t="s">
        <v>42</v>
      </c>
      <c r="F3" s="111" t="s">
        <v>2341</v>
      </c>
      <c r="G3" s="111" t="s">
        <v>818</v>
      </c>
      <c r="H3" s="111" t="s">
        <v>2342</v>
      </c>
      <c r="I3" s="111" t="s">
        <v>2343</v>
      </c>
      <c r="J3" s="111" t="s">
        <v>42</v>
      </c>
      <c r="K3" s="111" t="s">
        <v>2344</v>
      </c>
      <c r="L3" s="111" t="s">
        <v>42</v>
      </c>
      <c r="M3" s="111" t="s">
        <v>42</v>
      </c>
      <c r="N3" s="111" t="s">
        <v>42</v>
      </c>
      <c r="O3" s="111" t="s">
        <v>42</v>
      </c>
      <c r="P3" s="111" t="s">
        <v>42</v>
      </c>
      <c r="Q3" s="111" t="s">
        <v>42</v>
      </c>
      <c r="R3" s="111">
        <v>1</v>
      </c>
      <c r="S3" s="111" t="s">
        <v>42</v>
      </c>
      <c r="T3" s="111" t="s">
        <v>42</v>
      </c>
      <c r="U3" s="111" t="s">
        <v>42</v>
      </c>
      <c r="V3" s="111" t="s">
        <v>42</v>
      </c>
      <c r="W3" s="111" t="s">
        <v>42</v>
      </c>
      <c r="X3" s="111" t="s">
        <v>42</v>
      </c>
      <c r="Y3" s="111" t="s">
        <v>42</v>
      </c>
      <c r="Z3" s="111" t="s">
        <v>42</v>
      </c>
      <c r="AA3" s="111" t="s">
        <v>42</v>
      </c>
      <c r="AB3" s="111" t="s">
        <v>42</v>
      </c>
      <c r="AC3" s="111" t="s">
        <v>42</v>
      </c>
      <c r="AD3" s="111" t="s">
        <v>2345</v>
      </c>
    </row>
    <row r="4" spans="1:76" s="92" customFormat="1" ht="81" customHeight="1">
      <c r="B4" s="111" t="s">
        <v>2346</v>
      </c>
      <c r="C4" s="113" t="s">
        <v>5</v>
      </c>
      <c r="D4" s="111" t="s">
        <v>2347</v>
      </c>
      <c r="E4" s="111" t="s">
        <v>42</v>
      </c>
      <c r="F4" s="111" t="s">
        <v>2348</v>
      </c>
      <c r="G4" s="111" t="s">
        <v>42</v>
      </c>
      <c r="H4" s="111" t="s">
        <v>2349</v>
      </c>
      <c r="I4" s="111" t="s">
        <v>2350</v>
      </c>
      <c r="J4" s="111" t="s">
        <v>2351</v>
      </c>
      <c r="K4" s="111" t="s">
        <v>2344</v>
      </c>
      <c r="L4" s="111" t="s">
        <v>42</v>
      </c>
      <c r="M4" s="111" t="s">
        <v>2352</v>
      </c>
      <c r="N4" s="111" t="s">
        <v>2353</v>
      </c>
      <c r="O4" s="111" t="s">
        <v>175</v>
      </c>
      <c r="P4" s="20" t="s">
        <v>2354</v>
      </c>
      <c r="Q4" s="20" t="s">
        <v>2355</v>
      </c>
      <c r="R4" s="111">
        <v>1</v>
      </c>
      <c r="S4" s="111"/>
      <c r="T4" s="111" t="s">
        <v>306</v>
      </c>
      <c r="U4" s="20" t="s">
        <v>2356</v>
      </c>
      <c r="V4" s="111" t="s">
        <v>42</v>
      </c>
      <c r="W4" s="111" t="s">
        <v>44</v>
      </c>
      <c r="X4" s="111" t="s">
        <v>42</v>
      </c>
      <c r="Y4" s="111" t="s">
        <v>42</v>
      </c>
      <c r="Z4" s="111" t="s">
        <v>2357</v>
      </c>
      <c r="AA4" s="111" t="s">
        <v>42</v>
      </c>
      <c r="AB4" s="111" t="s">
        <v>42</v>
      </c>
      <c r="AC4" s="111"/>
      <c r="AD4" s="111"/>
    </row>
    <row r="5" spans="1:76" s="92" customFormat="1" ht="81" customHeight="1">
      <c r="B5" s="112">
        <v>43322</v>
      </c>
      <c r="C5" s="113" t="s">
        <v>2314</v>
      </c>
      <c r="D5" s="111" t="s">
        <v>2358</v>
      </c>
      <c r="E5" s="111" t="s">
        <v>145</v>
      </c>
      <c r="F5" s="114" t="s">
        <v>2359</v>
      </c>
      <c r="G5" s="111" t="s">
        <v>818</v>
      </c>
      <c r="H5" s="111" t="s">
        <v>2360</v>
      </c>
      <c r="I5" s="111" t="s">
        <v>2361</v>
      </c>
      <c r="J5" s="111" t="s">
        <v>2362</v>
      </c>
      <c r="K5" s="111" t="s">
        <v>2344</v>
      </c>
      <c r="L5" s="111" t="s">
        <v>2363</v>
      </c>
      <c r="M5" s="111" t="s">
        <v>2364</v>
      </c>
      <c r="N5" s="111" t="s">
        <v>2365</v>
      </c>
      <c r="O5" s="111" t="s">
        <v>134</v>
      </c>
      <c r="P5" s="111" t="s">
        <v>42</v>
      </c>
      <c r="Q5" s="111" t="s">
        <v>42</v>
      </c>
      <c r="R5" s="111">
        <v>2</v>
      </c>
      <c r="S5" s="111" t="s">
        <v>2366</v>
      </c>
      <c r="T5" s="111" t="s">
        <v>342</v>
      </c>
      <c r="U5" s="111" t="s">
        <v>955</v>
      </c>
      <c r="V5" s="111" t="s">
        <v>2367</v>
      </c>
      <c r="W5" s="111" t="s">
        <v>42</v>
      </c>
      <c r="X5" s="111" t="s">
        <v>42</v>
      </c>
      <c r="Y5" s="111" t="s">
        <v>42</v>
      </c>
      <c r="Z5" s="111" t="s">
        <v>2368</v>
      </c>
      <c r="AA5" s="111" t="s">
        <v>2369</v>
      </c>
      <c r="AB5" s="111" t="s">
        <v>42</v>
      </c>
      <c r="AC5" s="111"/>
      <c r="AD5" s="111"/>
    </row>
    <row r="6" spans="1:76" s="92" customFormat="1" ht="81" customHeight="1">
      <c r="B6" s="111" t="s">
        <v>2370</v>
      </c>
      <c r="C6" s="75" t="s">
        <v>2371</v>
      </c>
      <c r="D6" s="20" t="s">
        <v>2372</v>
      </c>
      <c r="E6" s="20" t="s">
        <v>59</v>
      </c>
      <c r="F6" s="111" t="s">
        <v>2373</v>
      </c>
      <c r="G6" s="20" t="s">
        <v>1318</v>
      </c>
      <c r="H6" s="20" t="s">
        <v>2374</v>
      </c>
      <c r="I6" s="20" t="s">
        <v>2375</v>
      </c>
      <c r="J6" s="20" t="s">
        <v>2376</v>
      </c>
      <c r="K6" s="20" t="s">
        <v>2344</v>
      </c>
      <c r="L6" s="111" t="s">
        <v>2377</v>
      </c>
      <c r="M6" s="20" t="s">
        <v>2378</v>
      </c>
      <c r="N6" s="20" t="s">
        <v>42</v>
      </c>
      <c r="O6" s="20" t="s">
        <v>2379</v>
      </c>
      <c r="P6" s="111"/>
      <c r="Q6" s="20" t="s">
        <v>2380</v>
      </c>
      <c r="R6" s="111">
        <v>23</v>
      </c>
      <c r="S6" s="20" t="s">
        <v>2381</v>
      </c>
      <c r="T6" s="20" t="s">
        <v>42</v>
      </c>
      <c r="U6" s="20" t="s">
        <v>2382</v>
      </c>
      <c r="V6" s="20" t="s">
        <v>42</v>
      </c>
      <c r="W6" s="20" t="s">
        <v>151</v>
      </c>
      <c r="X6" s="20" t="s">
        <v>2383</v>
      </c>
      <c r="Y6" s="20" t="s">
        <v>42</v>
      </c>
      <c r="Z6" s="20" t="s">
        <v>42</v>
      </c>
      <c r="AA6" s="20" t="s">
        <v>2384</v>
      </c>
      <c r="AB6" s="20" t="s">
        <v>42</v>
      </c>
      <c r="AC6" s="111"/>
      <c r="AD6" s="111"/>
    </row>
    <row r="7" spans="1:76" s="92" customFormat="1" ht="81" customHeight="1">
      <c r="M7" s="372" t="s">
        <v>2683</v>
      </c>
      <c r="N7" s="373" t="s">
        <v>2682</v>
      </c>
      <c r="O7" s="373" t="s">
        <v>1926</v>
      </c>
      <c r="P7" s="373" t="s">
        <v>2677</v>
      </c>
      <c r="Q7" s="374">
        <f>R7</f>
        <v>27</v>
      </c>
      <c r="R7" s="374">
        <f>SUM(R3:R6)</f>
        <v>27</v>
      </c>
    </row>
    <row r="8" spans="1:76" s="92" customFormat="1" ht="18.75" customHeight="1">
      <c r="M8" s="372" t="s">
        <v>2684</v>
      </c>
      <c r="N8" s="20">
        <v>1</v>
      </c>
      <c r="O8" s="20">
        <v>2</v>
      </c>
      <c r="P8" s="20">
        <v>24</v>
      </c>
      <c r="Q8" s="20">
        <f>N8+O8+P8</f>
        <v>27</v>
      </c>
      <c r="R8" s="102"/>
    </row>
    <row r="9" spans="1:76" s="92" customFormat="1" ht="15.75" customHeight="1">
      <c r="M9" s="372" t="s">
        <v>2685</v>
      </c>
      <c r="N9" s="375">
        <f>N8/Q7</f>
        <v>3.7037037037037035E-2</v>
      </c>
      <c r="O9" s="375">
        <f>O8/Q7</f>
        <v>7.407407407407407E-2</v>
      </c>
      <c r="P9" s="375">
        <f>P8/Q7</f>
        <v>0.88888888888888884</v>
      </c>
      <c r="Q9" s="376">
        <f>N9+O9+P9</f>
        <v>1</v>
      </c>
      <c r="R9" s="102"/>
    </row>
    <row r="10" spans="1:76" s="92" customFormat="1" ht="81" customHeight="1">
      <c r="L10" s="368"/>
      <c r="M10" s="369"/>
      <c r="N10" s="370"/>
      <c r="O10" s="368"/>
      <c r="P10" s="370"/>
      <c r="Q10" s="371"/>
    </row>
    <row r="11" spans="1:76" s="2" customFormat="1">
      <c r="L11" s="46"/>
      <c r="M11" s="46"/>
    </row>
  </sheetData>
  <mergeCells count="7">
    <mergeCell ref="AD1:AD2"/>
    <mergeCell ref="A1:I1"/>
    <mergeCell ref="J1:L1"/>
    <mergeCell ref="M1:V1"/>
    <mergeCell ref="W1:Y1"/>
    <mergeCell ref="Z1:AB1"/>
    <mergeCell ref="AC1:AC2"/>
  </mergeCells>
  <dataValidations count="1">
    <dataValidation type="list" allowBlank="1" showErrorMessage="1" sqref="Z2" xr:uid="{00000000-0002-0000-1C00-000000000000}">
      <formula1>#REF!</formula1>
    </dataValidation>
  </dataValidations>
  <hyperlinks>
    <hyperlink ref="F5" r:id="rId1" xr:uid="{00000000-0004-0000-1C00-000000000000}"/>
  </hyperlinks>
  <pageMargins left="0.7" right="0.7" top="0.75" bottom="0.75" header="0.3" footer="0.3"/>
  <legacyDrawing r:id="rId2"/>
  <extLst>
    <ext xmlns:x14="http://schemas.microsoft.com/office/spreadsheetml/2009/9/main" uri="{CCE6A557-97BC-4b89-ADB6-D9C93CAAB3DF}">
      <x14:dataValidations xmlns:xm="http://schemas.microsoft.com/office/excel/2006/main" count="1">
        <x14:dataValidation type="list" allowBlank="1" showErrorMessage="1" xr:uid="{00000000-0002-0000-1C00-000001000000}">
          <x14:formula1>
            <xm:f>'C:\Users\Nidia\Documents\Respaldo Tío\Educiac\USAID\ONDA\[Estados_Nydia.xlsx]Variables '!#REF!</xm:f>
          </x14:formula1>
          <xm:sqref>O4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12"/>
  <sheetViews>
    <sheetView topLeftCell="I1" zoomScale="60" zoomScaleNormal="60" workbookViewId="0">
      <selection activeCell="C3" sqref="C3:C8"/>
    </sheetView>
  </sheetViews>
  <sheetFormatPr baseColWidth="10" defaultRowHeight="15"/>
  <cols>
    <col min="1" max="1" width="11.42578125" hidden="1" customWidth="1"/>
    <col min="2" max="2" width="13.5703125" customWidth="1"/>
    <col min="4" max="4" width="13.28515625" customWidth="1"/>
    <col min="5" max="5" width="14.5703125" customWidth="1"/>
    <col min="6" max="6" width="36.7109375" bestFit="1" customWidth="1"/>
    <col min="7" max="7" width="19" customWidth="1"/>
    <col min="8" max="8" width="15.140625" customWidth="1"/>
    <col min="9" max="9" width="24" customWidth="1"/>
    <col min="12" max="12" width="14.28515625" customWidth="1"/>
    <col min="13" max="13" width="39.140625" customWidth="1"/>
    <col min="14" max="14" width="16.28515625" customWidth="1"/>
    <col min="15" max="15" width="13.5703125" customWidth="1"/>
    <col min="16" max="16" width="19.42578125" customWidth="1"/>
    <col min="17" max="17" width="17.85546875" bestFit="1" customWidth="1"/>
    <col min="18" max="18" width="14" customWidth="1"/>
    <col min="19" max="19" width="15.85546875" customWidth="1"/>
    <col min="20" max="20" width="14.42578125" customWidth="1"/>
    <col min="21" max="21" width="22.42578125" customWidth="1"/>
    <col min="22" max="22" width="29.85546875" customWidth="1"/>
    <col min="23" max="23" width="15.85546875" customWidth="1"/>
    <col min="25" max="25" width="14.140625" customWidth="1"/>
    <col min="26" max="26" width="21.140625" customWidth="1"/>
    <col min="27" max="27" width="20.28515625" customWidth="1"/>
    <col min="28" max="28" width="16" customWidth="1"/>
    <col min="29" max="29" width="13.7109375" customWidth="1"/>
    <col min="30" max="30" width="18" customWidth="1"/>
  </cols>
  <sheetData>
    <row r="1" spans="1:30" s="71" customFormat="1" ht="37.5" customHeight="1">
      <c r="A1" s="425" t="s">
        <v>1</v>
      </c>
      <c r="B1" s="426"/>
      <c r="C1" s="426"/>
      <c r="D1" s="426"/>
      <c r="E1" s="426"/>
      <c r="F1" s="426"/>
      <c r="G1" s="426"/>
      <c r="H1" s="426"/>
      <c r="I1" s="426"/>
      <c r="J1" s="425" t="s">
        <v>6</v>
      </c>
      <c r="K1" s="426"/>
      <c r="L1" s="426"/>
      <c r="M1" s="425" t="s">
        <v>7</v>
      </c>
      <c r="N1" s="426"/>
      <c r="O1" s="426"/>
      <c r="P1" s="426"/>
      <c r="Q1" s="426"/>
      <c r="R1" s="426"/>
      <c r="S1" s="426"/>
      <c r="T1" s="426"/>
      <c r="U1" s="426"/>
      <c r="V1" s="426"/>
      <c r="W1" s="425" t="s">
        <v>8</v>
      </c>
      <c r="X1" s="426"/>
      <c r="Y1" s="426"/>
      <c r="Z1" s="425" t="s">
        <v>9</v>
      </c>
      <c r="AA1" s="426"/>
      <c r="AB1" s="426"/>
      <c r="AC1" s="423" t="s">
        <v>10</v>
      </c>
      <c r="AD1" s="423" t="s">
        <v>4</v>
      </c>
    </row>
    <row r="2" spans="1:30" s="71" customFormat="1" ht="99" customHeight="1">
      <c r="A2" s="90" t="s">
        <v>0</v>
      </c>
      <c r="B2" s="90" t="s">
        <v>2</v>
      </c>
      <c r="C2" s="90" t="s">
        <v>11</v>
      </c>
      <c r="D2" s="90" t="s">
        <v>12</v>
      </c>
      <c r="E2" s="90" t="s">
        <v>13</v>
      </c>
      <c r="F2" s="90" t="s">
        <v>14</v>
      </c>
      <c r="G2" s="90" t="s">
        <v>15</v>
      </c>
      <c r="H2" s="90" t="s">
        <v>16</v>
      </c>
      <c r="I2" s="90" t="s">
        <v>17</v>
      </c>
      <c r="J2" s="90" t="s">
        <v>3</v>
      </c>
      <c r="K2" s="90" t="s">
        <v>18</v>
      </c>
      <c r="L2" s="90" t="s">
        <v>19</v>
      </c>
      <c r="M2" s="90" t="s">
        <v>20</v>
      </c>
      <c r="N2" s="90" t="s">
        <v>21</v>
      </c>
      <c r="O2" s="90" t="s">
        <v>22</v>
      </c>
      <c r="P2" s="90" t="s">
        <v>23</v>
      </c>
      <c r="Q2" s="90" t="s">
        <v>24</v>
      </c>
      <c r="R2" s="90" t="s">
        <v>25</v>
      </c>
      <c r="S2" s="91" t="s">
        <v>26</v>
      </c>
      <c r="T2" s="91" t="s">
        <v>27</v>
      </c>
      <c r="U2" s="90" t="s">
        <v>28</v>
      </c>
      <c r="V2" s="90" t="s">
        <v>29</v>
      </c>
      <c r="W2" s="90" t="s">
        <v>1033</v>
      </c>
      <c r="X2" s="90" t="s">
        <v>30</v>
      </c>
      <c r="Y2" s="90" t="s">
        <v>31</v>
      </c>
      <c r="Z2" s="90" t="s">
        <v>32</v>
      </c>
      <c r="AA2" s="90" t="s">
        <v>33</v>
      </c>
      <c r="AB2" s="90" t="s">
        <v>34</v>
      </c>
      <c r="AC2" s="424"/>
      <c r="AD2" s="424"/>
    </row>
    <row r="3" spans="1:30" s="71" customFormat="1" ht="140.25" customHeight="1">
      <c r="A3" s="16">
        <v>89</v>
      </c>
      <c r="B3" s="17">
        <v>43954</v>
      </c>
      <c r="C3" s="15" t="s">
        <v>1065</v>
      </c>
      <c r="D3" s="16" t="s">
        <v>1066</v>
      </c>
      <c r="E3" s="16" t="s">
        <v>37</v>
      </c>
      <c r="F3" s="18" t="s">
        <v>1067</v>
      </c>
      <c r="G3" s="16" t="s">
        <v>1075</v>
      </c>
      <c r="H3" s="16" t="s">
        <v>1068</v>
      </c>
      <c r="I3" s="16"/>
      <c r="J3" s="16" t="s">
        <v>1054</v>
      </c>
      <c r="K3" s="16" t="s">
        <v>1034</v>
      </c>
      <c r="L3" s="16" t="s">
        <v>1070</v>
      </c>
      <c r="M3" s="16" t="s">
        <v>1069</v>
      </c>
      <c r="N3" s="16" t="s">
        <v>1071</v>
      </c>
      <c r="O3" s="16" t="s">
        <v>134</v>
      </c>
      <c r="P3" s="16" t="s">
        <v>1072</v>
      </c>
      <c r="Q3" s="16" t="s">
        <v>478</v>
      </c>
      <c r="R3" s="16">
        <v>2</v>
      </c>
      <c r="S3" s="16" t="s">
        <v>37</v>
      </c>
      <c r="T3" s="16" t="s">
        <v>1054</v>
      </c>
      <c r="U3" s="16" t="s">
        <v>1073</v>
      </c>
      <c r="V3" s="16" t="s">
        <v>1074</v>
      </c>
      <c r="W3" s="16" t="s">
        <v>1054</v>
      </c>
      <c r="X3" s="16"/>
      <c r="Y3" s="16"/>
      <c r="Z3" s="16" t="s">
        <v>61</v>
      </c>
      <c r="AA3" s="16"/>
      <c r="AB3" s="16"/>
      <c r="AC3" s="16"/>
      <c r="AD3" s="16"/>
    </row>
    <row r="4" spans="1:30" s="71" customFormat="1" ht="155.25" customHeight="1">
      <c r="A4" s="72">
        <v>93</v>
      </c>
      <c r="B4" s="73">
        <v>43506</v>
      </c>
      <c r="C4" s="198" t="s">
        <v>1108</v>
      </c>
      <c r="D4" s="72" t="s">
        <v>1109</v>
      </c>
      <c r="E4" s="72" t="s">
        <v>37</v>
      </c>
      <c r="F4" s="74" t="s">
        <v>1110</v>
      </c>
      <c r="G4" s="72" t="s">
        <v>751</v>
      </c>
      <c r="H4" s="72" t="s">
        <v>1111</v>
      </c>
      <c r="I4" s="72" t="s">
        <v>1112</v>
      </c>
      <c r="J4" s="72" t="s">
        <v>1054</v>
      </c>
      <c r="K4" s="72" t="s">
        <v>1034</v>
      </c>
      <c r="L4" s="72"/>
      <c r="M4" s="72" t="s">
        <v>2695</v>
      </c>
      <c r="N4" s="72" t="s">
        <v>37</v>
      </c>
      <c r="O4" s="72" t="s">
        <v>1117</v>
      </c>
      <c r="P4" s="72" t="s">
        <v>1115</v>
      </c>
      <c r="Q4" s="72" t="s">
        <v>617</v>
      </c>
      <c r="R4" s="72">
        <v>19</v>
      </c>
      <c r="S4" s="72" t="s">
        <v>37</v>
      </c>
      <c r="T4" s="72" t="s">
        <v>37</v>
      </c>
      <c r="U4" s="72" t="s">
        <v>1114</v>
      </c>
      <c r="V4" s="72" t="s">
        <v>37</v>
      </c>
      <c r="W4" s="72" t="s">
        <v>617</v>
      </c>
      <c r="X4" s="72" t="s">
        <v>1118</v>
      </c>
      <c r="Y4" s="72"/>
      <c r="Z4" s="72" t="s">
        <v>61</v>
      </c>
      <c r="AA4" s="72"/>
      <c r="AB4" s="72"/>
      <c r="AC4" s="72"/>
      <c r="AD4" s="72" t="s">
        <v>1113</v>
      </c>
    </row>
    <row r="5" spans="1:30" s="71" customFormat="1" ht="189.75" customHeight="1">
      <c r="A5" s="16">
        <v>101</v>
      </c>
      <c r="B5" s="17">
        <v>42770</v>
      </c>
      <c r="C5" s="15" t="s">
        <v>1194</v>
      </c>
      <c r="D5" s="16" t="s">
        <v>1195</v>
      </c>
      <c r="E5" s="16" t="s">
        <v>145</v>
      </c>
      <c r="F5" s="18" t="s">
        <v>1192</v>
      </c>
      <c r="G5" s="16" t="s">
        <v>1193</v>
      </c>
      <c r="H5" s="16" t="s">
        <v>1196</v>
      </c>
      <c r="I5" s="16" t="s">
        <v>1197</v>
      </c>
      <c r="J5" s="16" t="s">
        <v>1198</v>
      </c>
      <c r="K5" s="16" t="s">
        <v>1034</v>
      </c>
      <c r="L5" s="16" t="s">
        <v>1054</v>
      </c>
      <c r="M5" s="16" t="s">
        <v>1199</v>
      </c>
      <c r="N5" s="16" t="s">
        <v>1200</v>
      </c>
      <c r="O5" s="16" t="s">
        <v>55</v>
      </c>
      <c r="P5" s="16" t="s">
        <v>1062</v>
      </c>
      <c r="Q5" s="16" t="s">
        <v>1152</v>
      </c>
      <c r="R5" s="16">
        <v>1</v>
      </c>
      <c r="S5" s="16" t="s">
        <v>37</v>
      </c>
      <c r="T5" s="16" t="s">
        <v>59</v>
      </c>
      <c r="U5" s="16" t="s">
        <v>283</v>
      </c>
      <c r="V5" s="16" t="s">
        <v>37</v>
      </c>
      <c r="W5" s="16" t="s">
        <v>617</v>
      </c>
      <c r="X5" s="16" t="s">
        <v>1201</v>
      </c>
      <c r="Y5" s="16"/>
      <c r="Z5" s="16" t="s">
        <v>61</v>
      </c>
      <c r="AA5" s="16"/>
      <c r="AB5" s="16"/>
      <c r="AC5" s="16"/>
      <c r="AD5" s="16"/>
    </row>
    <row r="6" spans="1:30" s="71" customFormat="1" ht="121.5" customHeight="1">
      <c r="A6" s="16">
        <v>102</v>
      </c>
      <c r="B6" s="17">
        <v>43928</v>
      </c>
      <c r="C6" s="15" t="s">
        <v>1205</v>
      </c>
      <c r="D6" s="16" t="s">
        <v>1205</v>
      </c>
      <c r="E6" s="16" t="s">
        <v>37</v>
      </c>
      <c r="F6" s="18" t="s">
        <v>1202</v>
      </c>
      <c r="G6" s="16" t="s">
        <v>1204</v>
      </c>
      <c r="H6" s="16" t="s">
        <v>1203</v>
      </c>
      <c r="I6" s="16" t="s">
        <v>1206</v>
      </c>
      <c r="J6" s="16" t="s">
        <v>1207</v>
      </c>
      <c r="K6" s="16" t="s">
        <v>1034</v>
      </c>
      <c r="L6" s="16" t="s">
        <v>37</v>
      </c>
      <c r="M6" s="16" t="s">
        <v>1208</v>
      </c>
      <c r="N6" s="16" t="s">
        <v>1209</v>
      </c>
      <c r="O6" s="16" t="s">
        <v>1054</v>
      </c>
      <c r="P6" s="16" t="s">
        <v>1210</v>
      </c>
      <c r="Q6" s="16" t="s">
        <v>1152</v>
      </c>
      <c r="R6" s="16">
        <v>2</v>
      </c>
      <c r="S6" s="16" t="s">
        <v>37</v>
      </c>
      <c r="T6" s="16" t="s">
        <v>59</v>
      </c>
      <c r="U6" s="16" t="s">
        <v>283</v>
      </c>
      <c r="V6" s="16" t="s">
        <v>1211</v>
      </c>
      <c r="W6" s="16" t="s">
        <v>617</v>
      </c>
      <c r="X6" s="16" t="s">
        <v>1212</v>
      </c>
      <c r="Y6" s="16"/>
      <c r="Z6" s="16" t="s">
        <v>61</v>
      </c>
      <c r="AA6" s="16"/>
      <c r="AB6" s="16"/>
      <c r="AC6" s="16"/>
      <c r="AD6" s="16"/>
    </row>
    <row r="7" spans="1:30" s="71" customFormat="1" ht="147.75" customHeight="1">
      <c r="A7" s="16">
        <v>103</v>
      </c>
      <c r="B7" s="17">
        <v>43635</v>
      </c>
      <c r="C7" s="15" t="s">
        <v>1205</v>
      </c>
      <c r="D7" s="16" t="s">
        <v>1054</v>
      </c>
      <c r="E7" s="16" t="s">
        <v>37</v>
      </c>
      <c r="F7" s="18" t="s">
        <v>1213</v>
      </c>
      <c r="G7" s="16" t="s">
        <v>1204</v>
      </c>
      <c r="H7" s="16" t="s">
        <v>1214</v>
      </c>
      <c r="I7" s="16" t="s">
        <v>1215</v>
      </c>
      <c r="J7" s="16" t="s">
        <v>1034</v>
      </c>
      <c r="K7" s="16" t="s">
        <v>1034</v>
      </c>
      <c r="L7" s="16" t="s">
        <v>1216</v>
      </c>
      <c r="M7" s="16" t="s">
        <v>1217</v>
      </c>
      <c r="N7" s="16" t="s">
        <v>1218</v>
      </c>
      <c r="O7" s="16" t="s">
        <v>55</v>
      </c>
      <c r="P7" s="16" t="s">
        <v>1219</v>
      </c>
      <c r="Q7" s="16" t="s">
        <v>1054</v>
      </c>
      <c r="R7" s="16">
        <v>1</v>
      </c>
      <c r="S7" s="16">
        <v>18</v>
      </c>
      <c r="T7" s="16" t="s">
        <v>59</v>
      </c>
      <c r="U7" s="16" t="s">
        <v>283</v>
      </c>
      <c r="V7" s="16" t="s">
        <v>1054</v>
      </c>
      <c r="W7" s="16" t="s">
        <v>617</v>
      </c>
      <c r="X7" s="16" t="s">
        <v>545</v>
      </c>
      <c r="Y7" s="16" t="s">
        <v>1201</v>
      </c>
      <c r="Z7" s="16" t="s">
        <v>61</v>
      </c>
      <c r="AA7" s="16"/>
      <c r="AB7" s="16"/>
      <c r="AC7" s="16"/>
      <c r="AD7" s="16"/>
    </row>
    <row r="8" spans="1:30" s="71" customFormat="1" ht="123" customHeight="1">
      <c r="A8" s="72">
        <v>115</v>
      </c>
      <c r="B8" s="73">
        <v>43506</v>
      </c>
      <c r="C8" s="198" t="s">
        <v>1310</v>
      </c>
      <c r="D8" s="72" t="s">
        <v>1109</v>
      </c>
      <c r="E8" s="72" t="s">
        <v>37</v>
      </c>
      <c r="F8" s="74" t="s">
        <v>1308</v>
      </c>
      <c r="G8" s="72" t="s">
        <v>1318</v>
      </c>
      <c r="H8" s="72" t="s">
        <v>1111</v>
      </c>
      <c r="I8" s="72" t="s">
        <v>1112</v>
      </c>
      <c r="J8" s="72" t="s">
        <v>1054</v>
      </c>
      <c r="K8" s="72" t="s">
        <v>1034</v>
      </c>
      <c r="L8" s="72" t="s">
        <v>1054</v>
      </c>
      <c r="M8" s="72" t="s">
        <v>1321</v>
      </c>
      <c r="N8" s="72" t="s">
        <v>1322</v>
      </c>
      <c r="O8" s="72" t="s">
        <v>175</v>
      </c>
      <c r="P8" s="72" t="s">
        <v>1323</v>
      </c>
      <c r="Q8" s="72" t="s">
        <v>37</v>
      </c>
      <c r="R8" s="72">
        <v>19</v>
      </c>
      <c r="S8" s="72" t="s">
        <v>37</v>
      </c>
      <c r="T8" s="72" t="s">
        <v>37</v>
      </c>
      <c r="U8" s="72" t="s">
        <v>1320</v>
      </c>
      <c r="V8" s="72" t="s">
        <v>37</v>
      </c>
      <c r="W8" s="72" t="s">
        <v>617</v>
      </c>
      <c r="X8" s="72" t="s">
        <v>201</v>
      </c>
      <c r="Y8" s="72"/>
      <c r="Z8" s="72" t="s">
        <v>61</v>
      </c>
      <c r="AA8" s="72" t="s">
        <v>1319</v>
      </c>
      <c r="AB8" s="72"/>
      <c r="AC8" s="72"/>
      <c r="AD8" s="72"/>
    </row>
    <row r="9" spans="1:30" ht="17.25">
      <c r="N9" s="78"/>
      <c r="O9" s="78"/>
      <c r="P9" s="78"/>
      <c r="Q9" s="78"/>
      <c r="R9" s="86">
        <f>SUM(R3:R8)</f>
        <v>44</v>
      </c>
    </row>
    <row r="10" spans="1:30" ht="21.75">
      <c r="N10" s="84" t="s">
        <v>2694</v>
      </c>
      <c r="O10" s="85" t="s">
        <v>1926</v>
      </c>
      <c r="P10" s="85" t="s">
        <v>2672</v>
      </c>
      <c r="Q10" s="85" t="s">
        <v>1054</v>
      </c>
      <c r="R10" s="87">
        <f>R9-R4-R8</f>
        <v>6</v>
      </c>
    </row>
    <row r="11" spans="1:30" ht="17.25">
      <c r="N11" s="80" t="s">
        <v>2684</v>
      </c>
      <c r="O11" s="81">
        <v>2</v>
      </c>
      <c r="P11" s="81">
        <v>2</v>
      </c>
      <c r="Q11" s="81">
        <v>2</v>
      </c>
      <c r="R11" s="81"/>
    </row>
    <row r="12" spans="1:30" ht="17.25">
      <c r="N12" s="80" t="s">
        <v>2685</v>
      </c>
      <c r="O12" s="82">
        <f>(O11/R10)</f>
        <v>0.33333333333333331</v>
      </c>
      <c r="P12" s="82">
        <f>(P11/R10)</f>
        <v>0.33333333333333331</v>
      </c>
      <c r="Q12" s="82">
        <f>(Q11/R10)</f>
        <v>0.33333333333333331</v>
      </c>
      <c r="R12" s="81"/>
    </row>
  </sheetData>
  <mergeCells count="7">
    <mergeCell ref="AD1:AD2"/>
    <mergeCell ref="A1:I1"/>
    <mergeCell ref="J1:L1"/>
    <mergeCell ref="M1:V1"/>
    <mergeCell ref="W1:Y1"/>
    <mergeCell ref="Z1:AB1"/>
    <mergeCell ref="AC1:AC2"/>
  </mergeCells>
  <dataValidations count="3">
    <dataValidation type="list" allowBlank="1" showErrorMessage="1" sqref="Z2" xr:uid="{00000000-0002-0000-0200-000000000000}">
      <formula1>#REF!</formula1>
    </dataValidation>
    <dataValidation type="list" allowBlank="1" showInputMessage="1" showErrorMessage="1" sqref="K3:K8" xr:uid="{00000000-0002-0000-0200-000001000000}">
      <formula1>#REF!</formula1>
    </dataValidation>
    <dataValidation type="list" allowBlank="1" showErrorMessage="1" sqref="O3 O5 O7:O8 E5:E8 T5:T7 Z3:Z8" xr:uid="{00000000-0002-0000-0200-000002000000}">
      <formula1>#REF!</formula1>
    </dataValidation>
  </dataValidations>
  <hyperlinks>
    <hyperlink ref="F3" r:id="rId1" xr:uid="{00000000-0004-0000-0200-000000000000}"/>
    <hyperlink ref="F4" r:id="rId2" xr:uid="{00000000-0004-0000-0200-000001000000}"/>
    <hyperlink ref="F5" r:id="rId3" xr:uid="{00000000-0004-0000-0200-000002000000}"/>
    <hyperlink ref="F6" r:id="rId4" xr:uid="{00000000-0004-0000-0200-000003000000}"/>
    <hyperlink ref="F7" r:id="rId5" xr:uid="{00000000-0004-0000-0200-000004000000}"/>
    <hyperlink ref="F8" r:id="rId6" xr:uid="{00000000-0004-0000-0200-000005000000}"/>
  </hyperlinks>
  <pageMargins left="0.7" right="0.7" top="0.75" bottom="0.75" header="0.3" footer="0.3"/>
  <pageSetup paperSize="9" orientation="portrait" horizontalDpi="360" verticalDpi="360" r:id="rId7"/>
  <legacyDrawing r:id="rId8"/>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BX11"/>
  <sheetViews>
    <sheetView topLeftCell="K1" zoomScale="85" zoomScaleNormal="85" workbookViewId="0">
      <selection activeCell="I10" sqref="I10"/>
    </sheetView>
  </sheetViews>
  <sheetFormatPr baseColWidth="10" defaultRowHeight="15"/>
  <cols>
    <col min="1" max="1" width="0.5703125" hidden="1" customWidth="1"/>
    <col min="12" max="12" width="13.140625" customWidth="1"/>
  </cols>
  <sheetData>
    <row r="1" spans="1:76" s="67" customFormat="1" ht="37.5" customHeight="1">
      <c r="A1" s="430" t="s">
        <v>1</v>
      </c>
      <c r="B1" s="431"/>
      <c r="C1" s="431"/>
      <c r="D1" s="431"/>
      <c r="E1" s="431"/>
      <c r="F1" s="431"/>
      <c r="G1" s="431"/>
      <c r="H1" s="431"/>
      <c r="I1" s="431"/>
      <c r="J1" s="430" t="s">
        <v>6</v>
      </c>
      <c r="K1" s="431"/>
      <c r="L1" s="431"/>
      <c r="M1" s="430" t="s">
        <v>7</v>
      </c>
      <c r="N1" s="431"/>
      <c r="O1" s="431"/>
      <c r="P1" s="431"/>
      <c r="Q1" s="431"/>
      <c r="R1" s="431"/>
      <c r="S1" s="431"/>
      <c r="T1" s="431"/>
      <c r="U1" s="431"/>
      <c r="V1" s="431"/>
      <c r="W1" s="430" t="s">
        <v>8</v>
      </c>
      <c r="X1" s="431"/>
      <c r="Y1" s="431"/>
      <c r="Z1" s="430" t="s">
        <v>9</v>
      </c>
      <c r="AA1" s="431"/>
      <c r="AB1" s="431"/>
      <c r="AC1" s="428"/>
      <c r="AD1" s="428"/>
      <c r="AE1" s="224"/>
      <c r="AF1" s="224"/>
      <c r="AG1" s="224"/>
      <c r="AH1" s="224"/>
      <c r="AI1" s="224"/>
      <c r="AJ1" s="224"/>
      <c r="AK1" s="224"/>
      <c r="AL1" s="224"/>
      <c r="AM1" s="224"/>
      <c r="AN1" s="224"/>
      <c r="AO1" s="224"/>
      <c r="AP1" s="224"/>
      <c r="AQ1" s="224"/>
      <c r="AR1" s="224"/>
      <c r="AS1" s="224"/>
      <c r="AT1" s="224"/>
      <c r="AU1" s="224"/>
      <c r="AV1" s="224"/>
      <c r="AW1" s="224"/>
      <c r="AX1" s="224"/>
      <c r="AY1" s="224"/>
      <c r="AZ1" s="224"/>
      <c r="BA1" s="224"/>
      <c r="BB1" s="224"/>
      <c r="BC1" s="224"/>
      <c r="BD1" s="224"/>
      <c r="BE1" s="224"/>
      <c r="BF1" s="224"/>
      <c r="BG1" s="224"/>
      <c r="BH1" s="224"/>
      <c r="BI1" s="224"/>
      <c r="BJ1" s="224"/>
      <c r="BK1" s="224"/>
      <c r="BL1" s="224"/>
      <c r="BM1" s="224"/>
      <c r="BN1" s="224"/>
      <c r="BO1" s="224"/>
      <c r="BP1" s="224"/>
      <c r="BQ1" s="224"/>
      <c r="BR1" s="224"/>
      <c r="BS1" s="224"/>
      <c r="BT1" s="224"/>
      <c r="BU1" s="224"/>
      <c r="BV1" s="224"/>
      <c r="BW1" s="224"/>
      <c r="BX1" s="224"/>
    </row>
    <row r="2" spans="1:76" s="67" customFormat="1" ht="123.75" customHeight="1">
      <c r="A2" s="100" t="s">
        <v>0</v>
      </c>
      <c r="B2" s="100" t="s">
        <v>2</v>
      </c>
      <c r="C2" s="100" t="s">
        <v>11</v>
      </c>
      <c r="D2" s="100" t="s">
        <v>12</v>
      </c>
      <c r="E2" s="100" t="s">
        <v>13</v>
      </c>
      <c r="F2" s="100" t="s">
        <v>14</v>
      </c>
      <c r="G2" s="100" t="s">
        <v>15</v>
      </c>
      <c r="H2" s="100" t="s">
        <v>16</v>
      </c>
      <c r="I2" s="100" t="s">
        <v>17</v>
      </c>
      <c r="J2" s="100" t="s">
        <v>3</v>
      </c>
      <c r="K2" s="100" t="s">
        <v>18</v>
      </c>
      <c r="L2" s="100" t="s">
        <v>19</v>
      </c>
      <c r="M2" s="100" t="s">
        <v>20</v>
      </c>
      <c r="N2" s="100" t="s">
        <v>21</v>
      </c>
      <c r="O2" s="100" t="s">
        <v>22</v>
      </c>
      <c r="P2" s="100" t="s">
        <v>23</v>
      </c>
      <c r="Q2" s="100" t="s">
        <v>24</v>
      </c>
      <c r="R2" s="100" t="s">
        <v>25</v>
      </c>
      <c r="S2" s="100" t="s">
        <v>26</v>
      </c>
      <c r="T2" s="100" t="s">
        <v>27</v>
      </c>
      <c r="U2" s="100" t="s">
        <v>28</v>
      </c>
      <c r="V2" s="100" t="s">
        <v>29</v>
      </c>
      <c r="W2" s="100" t="s">
        <v>1033</v>
      </c>
      <c r="X2" s="100" t="s">
        <v>30</v>
      </c>
      <c r="Y2" s="100" t="s">
        <v>31</v>
      </c>
      <c r="Z2" s="100" t="s">
        <v>32</v>
      </c>
      <c r="AA2" s="100" t="s">
        <v>33</v>
      </c>
      <c r="AB2" s="100" t="s">
        <v>34</v>
      </c>
      <c r="AC2" s="429"/>
      <c r="AD2" s="429"/>
      <c r="AE2" s="224"/>
      <c r="AF2" s="224"/>
      <c r="AG2" s="224"/>
      <c r="AH2" s="224"/>
      <c r="AI2" s="224"/>
      <c r="AJ2" s="224"/>
      <c r="AK2" s="224"/>
      <c r="AL2" s="224"/>
      <c r="AM2" s="224"/>
      <c r="AN2" s="224"/>
      <c r="AO2" s="224"/>
      <c r="AP2" s="224"/>
      <c r="AQ2" s="224"/>
      <c r="AR2" s="224"/>
      <c r="AS2" s="224"/>
      <c r="AT2" s="224"/>
      <c r="AU2" s="224"/>
      <c r="AV2" s="224"/>
      <c r="AW2" s="224"/>
      <c r="AX2" s="224"/>
      <c r="AY2" s="224"/>
      <c r="AZ2" s="224"/>
      <c r="BA2" s="224"/>
      <c r="BB2" s="224"/>
      <c r="BC2" s="224"/>
      <c r="BD2" s="224"/>
      <c r="BE2" s="224"/>
      <c r="BF2" s="224"/>
      <c r="BG2" s="224"/>
      <c r="BH2" s="224"/>
      <c r="BI2" s="224"/>
      <c r="BJ2" s="224"/>
      <c r="BK2" s="224"/>
      <c r="BL2" s="224"/>
      <c r="BM2" s="224"/>
      <c r="BN2" s="224"/>
      <c r="BO2" s="224"/>
      <c r="BP2" s="224"/>
      <c r="BQ2" s="224"/>
      <c r="BR2" s="224"/>
      <c r="BS2" s="224"/>
      <c r="BT2" s="224"/>
      <c r="BU2" s="224"/>
      <c r="BV2" s="224"/>
      <c r="BW2" s="224"/>
      <c r="BX2" s="224"/>
    </row>
    <row r="3" spans="1:76" s="78" customFormat="1" ht="45" customHeight="1">
      <c r="A3" s="16">
        <v>4</v>
      </c>
      <c r="B3" s="17">
        <v>43310</v>
      </c>
      <c r="C3" s="15" t="s">
        <v>63</v>
      </c>
      <c r="D3" s="16" t="s">
        <v>100</v>
      </c>
      <c r="E3" s="16" t="s">
        <v>37</v>
      </c>
      <c r="F3" s="18" t="s">
        <v>101</v>
      </c>
      <c r="G3" s="16" t="s">
        <v>102</v>
      </c>
      <c r="H3" s="16" t="s">
        <v>103</v>
      </c>
      <c r="I3" s="386" t="s">
        <v>104</v>
      </c>
      <c r="J3" s="16" t="s">
        <v>105</v>
      </c>
      <c r="K3" s="16" t="s">
        <v>39</v>
      </c>
      <c r="L3" s="16" t="s">
        <v>106</v>
      </c>
      <c r="M3" s="16" t="s">
        <v>107</v>
      </c>
      <c r="N3" s="16" t="s">
        <v>108</v>
      </c>
      <c r="O3" s="16" t="s">
        <v>76</v>
      </c>
      <c r="P3" s="16" t="s">
        <v>109</v>
      </c>
      <c r="Q3" s="16" t="s">
        <v>110</v>
      </c>
      <c r="R3" s="16">
        <v>28</v>
      </c>
      <c r="S3" s="16" t="s">
        <v>37</v>
      </c>
      <c r="T3" s="16" t="s">
        <v>111</v>
      </c>
      <c r="U3" s="16" t="s">
        <v>112</v>
      </c>
      <c r="V3" s="16" t="s">
        <v>113</v>
      </c>
      <c r="W3" s="16" t="s">
        <v>81</v>
      </c>
      <c r="X3" s="16" t="s">
        <v>114</v>
      </c>
      <c r="Y3" s="16"/>
      <c r="Z3" s="16" t="s">
        <v>82</v>
      </c>
      <c r="AA3" s="16"/>
      <c r="AB3" s="16"/>
      <c r="AC3" s="16" t="s">
        <v>115</v>
      </c>
      <c r="AD3" s="16"/>
    </row>
    <row r="4" spans="1:76" s="78" customFormat="1" ht="64.5" customHeight="1">
      <c r="A4" s="16">
        <v>5</v>
      </c>
      <c r="B4" s="17">
        <v>43326</v>
      </c>
      <c r="C4" s="15" t="s">
        <v>35</v>
      </c>
      <c r="D4" s="16" t="s">
        <v>64</v>
      </c>
      <c r="E4" s="16" t="s">
        <v>37</v>
      </c>
      <c r="F4" s="18" t="s">
        <v>116</v>
      </c>
      <c r="G4" s="16" t="s">
        <v>117</v>
      </c>
      <c r="H4" s="16" t="s">
        <v>118</v>
      </c>
      <c r="I4" s="16" t="s">
        <v>119</v>
      </c>
      <c r="J4" s="16" t="s">
        <v>120</v>
      </c>
      <c r="K4" s="16" t="s">
        <v>39</v>
      </c>
      <c r="L4" s="16" t="s">
        <v>121</v>
      </c>
      <c r="M4" s="16" t="s">
        <v>122</v>
      </c>
      <c r="N4" s="16" t="s">
        <v>108</v>
      </c>
      <c r="O4" s="16" t="s">
        <v>76</v>
      </c>
      <c r="P4" s="16" t="s">
        <v>109</v>
      </c>
      <c r="Q4" s="16" t="s">
        <v>110</v>
      </c>
      <c r="R4" s="16">
        <v>1</v>
      </c>
      <c r="S4" s="16">
        <v>39</v>
      </c>
      <c r="T4" s="16" t="s">
        <v>59</v>
      </c>
      <c r="U4" s="16" t="s">
        <v>123</v>
      </c>
      <c r="V4" s="16" t="s">
        <v>124</v>
      </c>
      <c r="W4" s="16" t="s">
        <v>81</v>
      </c>
      <c r="X4" s="16" t="s">
        <v>125</v>
      </c>
      <c r="Y4" s="16" t="s">
        <v>126</v>
      </c>
      <c r="Z4" s="16" t="s">
        <v>127</v>
      </c>
      <c r="AA4" s="16"/>
      <c r="AB4" s="16"/>
      <c r="AC4" s="16" t="s">
        <v>128</v>
      </c>
      <c r="AD4" s="16"/>
    </row>
    <row r="5" spans="1:76" s="387" customFormat="1" ht="15.75" customHeight="1">
      <c r="A5" s="16">
        <v>98</v>
      </c>
      <c r="B5" s="17">
        <v>43118</v>
      </c>
      <c r="C5" s="15" t="s">
        <v>1108</v>
      </c>
      <c r="D5" s="16" t="s">
        <v>1169</v>
      </c>
      <c r="E5" s="16" t="s">
        <v>37</v>
      </c>
      <c r="F5" s="18" t="s">
        <v>1170</v>
      </c>
      <c r="G5" s="16" t="s">
        <v>1135</v>
      </c>
      <c r="H5" s="16" t="s">
        <v>1168</v>
      </c>
      <c r="I5" s="16" t="s">
        <v>1171</v>
      </c>
      <c r="J5" s="16" t="s">
        <v>1174</v>
      </c>
      <c r="K5" s="16" t="s">
        <v>39</v>
      </c>
      <c r="L5" s="16" t="s">
        <v>1175</v>
      </c>
      <c r="M5" s="16" t="s">
        <v>1176</v>
      </c>
      <c r="N5" s="16" t="s">
        <v>1177</v>
      </c>
      <c r="O5" s="16" t="s">
        <v>150</v>
      </c>
      <c r="P5" s="16" t="s">
        <v>1104</v>
      </c>
      <c r="Q5" s="16" t="s">
        <v>1179</v>
      </c>
      <c r="R5" s="16">
        <v>4</v>
      </c>
      <c r="S5" s="16" t="s">
        <v>37</v>
      </c>
      <c r="T5" s="16" t="s">
        <v>37</v>
      </c>
      <c r="U5" s="16" t="s">
        <v>1172</v>
      </c>
      <c r="V5" s="16" t="s">
        <v>1173</v>
      </c>
      <c r="W5" s="16" t="s">
        <v>1180</v>
      </c>
      <c r="X5" s="16" t="s">
        <v>1181</v>
      </c>
      <c r="Y5" s="16"/>
      <c r="Z5" s="16" t="s">
        <v>1155</v>
      </c>
      <c r="AA5" s="16" t="s">
        <v>1178</v>
      </c>
      <c r="AB5" s="16"/>
      <c r="AC5" s="16"/>
      <c r="AD5" s="16"/>
    </row>
    <row r="6" spans="1:76" s="387" customFormat="1" ht="15.75" customHeight="1">
      <c r="A6" s="16">
        <v>119</v>
      </c>
      <c r="B6" s="17">
        <v>43384</v>
      </c>
      <c r="C6" s="15" t="s">
        <v>1359</v>
      </c>
      <c r="D6" s="16" t="s">
        <v>1360</v>
      </c>
      <c r="E6" s="16" t="s">
        <v>37</v>
      </c>
      <c r="F6" s="18" t="s">
        <v>1358</v>
      </c>
      <c r="G6" s="16" t="s">
        <v>1191</v>
      </c>
      <c r="H6" s="16" t="s">
        <v>1361</v>
      </c>
      <c r="I6" s="16" t="s">
        <v>1362</v>
      </c>
      <c r="J6" s="16" t="s">
        <v>120</v>
      </c>
      <c r="K6" s="16" t="s">
        <v>39</v>
      </c>
      <c r="L6" s="16" t="s">
        <v>1364</v>
      </c>
      <c r="M6" s="16" t="s">
        <v>1365</v>
      </c>
      <c r="N6" s="16" t="s">
        <v>1366</v>
      </c>
      <c r="O6" s="16" t="s">
        <v>150</v>
      </c>
      <c r="P6" s="16" t="s">
        <v>1363</v>
      </c>
      <c r="Q6" s="16" t="s">
        <v>1248</v>
      </c>
      <c r="R6" s="16">
        <v>3</v>
      </c>
      <c r="S6" s="16" t="s">
        <v>37</v>
      </c>
      <c r="T6" s="16" t="s">
        <v>37</v>
      </c>
      <c r="U6" s="16" t="s">
        <v>1343</v>
      </c>
      <c r="V6" s="16" t="s">
        <v>580</v>
      </c>
      <c r="W6" s="16" t="s">
        <v>617</v>
      </c>
      <c r="X6" s="16" t="s">
        <v>1368</v>
      </c>
      <c r="Y6" s="16"/>
      <c r="Z6" s="20" t="s">
        <v>1367</v>
      </c>
      <c r="AA6" s="20"/>
      <c r="AB6" s="20"/>
      <c r="AC6" s="20"/>
      <c r="AD6" s="20"/>
    </row>
    <row r="7" spans="1:76" s="387" customFormat="1" ht="15.75" customHeight="1">
      <c r="A7" s="16">
        <v>121</v>
      </c>
      <c r="B7" s="17">
        <v>43857</v>
      </c>
      <c r="C7" s="15" t="s">
        <v>1378</v>
      </c>
      <c r="D7" s="16" t="s">
        <v>1379</v>
      </c>
      <c r="E7" s="16" t="s">
        <v>37</v>
      </c>
      <c r="F7" s="18" t="s">
        <v>1377</v>
      </c>
      <c r="G7" s="16" t="s">
        <v>1380</v>
      </c>
      <c r="H7" s="16" t="s">
        <v>1381</v>
      </c>
      <c r="I7" s="16"/>
      <c r="J7" s="16" t="s">
        <v>1382</v>
      </c>
      <c r="K7" s="16" t="s">
        <v>39</v>
      </c>
      <c r="L7" s="16"/>
      <c r="M7" s="16" t="s">
        <v>1383</v>
      </c>
      <c r="N7" s="16" t="s">
        <v>1385</v>
      </c>
      <c r="O7" s="16" t="s">
        <v>134</v>
      </c>
      <c r="P7" s="16" t="s">
        <v>1387</v>
      </c>
      <c r="Q7" s="16" t="s">
        <v>37</v>
      </c>
      <c r="R7" s="16">
        <v>22</v>
      </c>
      <c r="S7" s="16" t="s">
        <v>37</v>
      </c>
      <c r="T7" s="16" t="s">
        <v>37</v>
      </c>
      <c r="U7" s="16" t="s">
        <v>1386</v>
      </c>
      <c r="V7" s="16" t="s">
        <v>37</v>
      </c>
      <c r="W7" s="16" t="s">
        <v>617</v>
      </c>
      <c r="X7" s="16" t="s">
        <v>201</v>
      </c>
      <c r="Y7" s="16"/>
      <c r="Z7" s="16" t="s">
        <v>61</v>
      </c>
      <c r="AA7" s="20"/>
      <c r="AB7" s="20"/>
      <c r="AC7" s="20"/>
      <c r="AD7" s="20" t="s">
        <v>1384</v>
      </c>
    </row>
    <row r="8" spans="1:76" s="93" customFormat="1" ht="17.25">
      <c r="R8" s="93">
        <f>SUM(R3:R7)</f>
        <v>58</v>
      </c>
    </row>
    <row r="9" spans="1:76" s="93" customFormat="1" ht="17.25">
      <c r="N9" s="84" t="s">
        <v>2683</v>
      </c>
      <c r="O9" s="250" t="s">
        <v>2681</v>
      </c>
      <c r="P9" s="250" t="s">
        <v>2677</v>
      </c>
      <c r="Q9" s="250" t="s">
        <v>2679</v>
      </c>
      <c r="R9" s="80">
        <f>S9</f>
        <v>0</v>
      </c>
    </row>
    <row r="10" spans="1:76" s="93" customFormat="1" ht="17.25">
      <c r="N10" s="84" t="s">
        <v>2684</v>
      </c>
      <c r="O10" s="176">
        <v>29</v>
      </c>
      <c r="P10" s="176">
        <v>7</v>
      </c>
      <c r="Q10" s="176">
        <v>22</v>
      </c>
      <c r="R10" s="176">
        <f>O10+P10+Q10</f>
        <v>58</v>
      </c>
    </row>
    <row r="11" spans="1:76" s="93" customFormat="1" ht="17.25">
      <c r="N11" s="84" t="s">
        <v>2685</v>
      </c>
      <c r="O11" s="217">
        <f>O10/R8</f>
        <v>0.5</v>
      </c>
      <c r="P11" s="217">
        <f>P10/R8</f>
        <v>0.1206896551724138</v>
      </c>
      <c r="Q11" s="217">
        <f>Q10/R8</f>
        <v>0.37931034482758619</v>
      </c>
      <c r="R11" s="393">
        <f>O11+P11+Q11</f>
        <v>1</v>
      </c>
    </row>
  </sheetData>
  <mergeCells count="7">
    <mergeCell ref="AC1:AC2"/>
    <mergeCell ref="AD1:AD2"/>
    <mergeCell ref="A1:I1"/>
    <mergeCell ref="J1:L1"/>
    <mergeCell ref="M1:V1"/>
    <mergeCell ref="W1:Y1"/>
    <mergeCell ref="Z1:AB1"/>
  </mergeCells>
  <dataValidations count="3">
    <dataValidation type="list" allowBlank="1" showErrorMessage="1" sqref="W3:W4" xr:uid="{00000000-0002-0000-1D00-000000000000}">
      <formula1>#REF!</formula1>
    </dataValidation>
    <dataValidation type="list" allowBlank="1" showErrorMessage="1" sqref="O3:O7 C3:C4 Z2:Z4 Z7 E3:E4 E6:E7 T3:T4 K3:K4" xr:uid="{00000000-0002-0000-1D00-000001000000}">
      <formula1>#REF!</formula1>
    </dataValidation>
    <dataValidation type="list" allowBlank="1" showInputMessage="1" showErrorMessage="1" sqref="K5:K7" xr:uid="{00000000-0002-0000-1D00-000008000000}">
      <formula1>#REF!</formula1>
    </dataValidation>
  </dataValidations>
  <hyperlinks>
    <hyperlink ref="F3" r:id="rId1" xr:uid="{00000000-0004-0000-1D00-000000000000}"/>
    <hyperlink ref="F4" r:id="rId2" xr:uid="{00000000-0004-0000-1D00-000001000000}"/>
    <hyperlink ref="F5" r:id="rId3" xr:uid="{00000000-0004-0000-1D00-000002000000}"/>
    <hyperlink ref="F6" r:id="rId4" xr:uid="{00000000-0004-0000-1D00-000003000000}"/>
    <hyperlink ref="F7" r:id="rId5" xr:uid="{00000000-0004-0000-1D00-000004000000}"/>
  </hyperlinks>
  <pageMargins left="0.7" right="0.7" top="0.75" bottom="0.75" header="0.3" footer="0.3"/>
  <legacyDrawing r:id="rId6"/>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BX9"/>
  <sheetViews>
    <sheetView topLeftCell="I1" zoomScale="70" zoomScaleNormal="70" workbookViewId="0">
      <selection activeCell="J5" sqref="J5"/>
    </sheetView>
  </sheetViews>
  <sheetFormatPr baseColWidth="10" defaultRowHeight="15"/>
  <cols>
    <col min="1" max="1" width="11.42578125" hidden="1" customWidth="1"/>
    <col min="15" max="15" width="14.28515625" customWidth="1"/>
  </cols>
  <sheetData>
    <row r="1" spans="1:76" s="67" customFormat="1" ht="37.5" customHeight="1">
      <c r="A1" s="430" t="s">
        <v>1</v>
      </c>
      <c r="B1" s="431"/>
      <c r="C1" s="431"/>
      <c r="D1" s="431"/>
      <c r="E1" s="431"/>
      <c r="F1" s="431"/>
      <c r="G1" s="431"/>
      <c r="H1" s="431"/>
      <c r="I1" s="431"/>
      <c r="J1" s="430" t="s">
        <v>6</v>
      </c>
      <c r="K1" s="431"/>
      <c r="L1" s="431"/>
      <c r="M1" s="430" t="s">
        <v>7</v>
      </c>
      <c r="N1" s="431"/>
      <c r="O1" s="431"/>
      <c r="P1" s="431"/>
      <c r="Q1" s="431"/>
      <c r="R1" s="431"/>
      <c r="S1" s="431"/>
      <c r="T1" s="431"/>
      <c r="U1" s="431"/>
      <c r="V1" s="431"/>
      <c r="W1" s="430" t="s">
        <v>8</v>
      </c>
      <c r="X1" s="431"/>
      <c r="Y1" s="431"/>
      <c r="Z1" s="430" t="s">
        <v>9</v>
      </c>
      <c r="AA1" s="431"/>
      <c r="AB1" s="431"/>
      <c r="AC1" s="428" t="s">
        <v>10</v>
      </c>
      <c r="AD1" s="428" t="s">
        <v>4</v>
      </c>
      <c r="AE1" s="224"/>
      <c r="AF1" s="224"/>
      <c r="AG1" s="224"/>
      <c r="AH1" s="224"/>
      <c r="AI1" s="224"/>
      <c r="AJ1" s="224"/>
      <c r="AK1" s="224"/>
      <c r="AL1" s="224"/>
      <c r="AM1" s="224"/>
      <c r="AN1" s="224"/>
      <c r="AO1" s="224"/>
      <c r="AP1" s="224"/>
      <c r="AQ1" s="224"/>
      <c r="AR1" s="224"/>
      <c r="AS1" s="224"/>
      <c r="AT1" s="224"/>
      <c r="AU1" s="224"/>
      <c r="AV1" s="224"/>
      <c r="AW1" s="224"/>
      <c r="AX1" s="224"/>
      <c r="AY1" s="224"/>
      <c r="AZ1" s="224"/>
      <c r="BA1" s="224"/>
      <c r="BB1" s="224"/>
      <c r="BC1" s="224"/>
      <c r="BD1" s="224"/>
      <c r="BE1" s="224"/>
      <c r="BF1" s="224"/>
      <c r="BG1" s="224"/>
      <c r="BH1" s="224"/>
      <c r="BI1" s="224"/>
      <c r="BJ1" s="224"/>
      <c r="BK1" s="224"/>
      <c r="BL1" s="224"/>
      <c r="BM1" s="224"/>
      <c r="BN1" s="224"/>
      <c r="BO1" s="224"/>
      <c r="BP1" s="224"/>
      <c r="BQ1" s="224"/>
      <c r="BR1" s="224"/>
      <c r="BS1" s="224"/>
      <c r="BT1" s="224"/>
      <c r="BU1" s="224"/>
      <c r="BV1" s="224"/>
      <c r="BW1" s="224"/>
      <c r="BX1" s="224"/>
    </row>
    <row r="2" spans="1:76" s="67" customFormat="1" ht="123.75" customHeight="1">
      <c r="A2" s="100" t="s">
        <v>0</v>
      </c>
      <c r="B2" s="100" t="s">
        <v>2</v>
      </c>
      <c r="C2" s="100" t="s">
        <v>11</v>
      </c>
      <c r="D2" s="100" t="s">
        <v>12</v>
      </c>
      <c r="E2" s="100" t="s">
        <v>13</v>
      </c>
      <c r="F2" s="100" t="s">
        <v>14</v>
      </c>
      <c r="G2" s="100" t="s">
        <v>15</v>
      </c>
      <c r="H2" s="100" t="s">
        <v>16</v>
      </c>
      <c r="I2" s="100" t="s">
        <v>17</v>
      </c>
      <c r="J2" s="100" t="s">
        <v>3</v>
      </c>
      <c r="K2" s="100" t="s">
        <v>18</v>
      </c>
      <c r="L2" s="100" t="s">
        <v>19</v>
      </c>
      <c r="M2" s="100" t="s">
        <v>20</v>
      </c>
      <c r="N2" s="100" t="s">
        <v>21</v>
      </c>
      <c r="O2" s="100" t="s">
        <v>22</v>
      </c>
      <c r="P2" s="100" t="s">
        <v>23</v>
      </c>
      <c r="Q2" s="100" t="s">
        <v>24</v>
      </c>
      <c r="R2" s="100" t="s">
        <v>25</v>
      </c>
      <c r="S2" s="100" t="s">
        <v>26</v>
      </c>
      <c r="T2" s="100" t="s">
        <v>27</v>
      </c>
      <c r="U2" s="100" t="s">
        <v>28</v>
      </c>
      <c r="V2" s="100" t="s">
        <v>29</v>
      </c>
      <c r="W2" s="100" t="s">
        <v>1033</v>
      </c>
      <c r="X2" s="100" t="s">
        <v>30</v>
      </c>
      <c r="Y2" s="100" t="s">
        <v>31</v>
      </c>
      <c r="Z2" s="100" t="s">
        <v>32</v>
      </c>
      <c r="AA2" s="100" t="s">
        <v>33</v>
      </c>
      <c r="AB2" s="100" t="s">
        <v>34</v>
      </c>
      <c r="AC2" s="429"/>
      <c r="AD2" s="429"/>
      <c r="AE2" s="224"/>
      <c r="AF2" s="224"/>
      <c r="AG2" s="224"/>
      <c r="AH2" s="224"/>
      <c r="AI2" s="224"/>
      <c r="AJ2" s="224"/>
      <c r="AK2" s="224"/>
      <c r="AL2" s="224"/>
      <c r="AM2" s="224"/>
      <c r="AN2" s="224"/>
      <c r="AO2" s="224"/>
      <c r="AP2" s="224"/>
      <c r="AQ2" s="224"/>
      <c r="AR2" s="224"/>
      <c r="AS2" s="224"/>
      <c r="AT2" s="224"/>
      <c r="AU2" s="224"/>
      <c r="AV2" s="224"/>
      <c r="AW2" s="224"/>
      <c r="AX2" s="224"/>
      <c r="AY2" s="224"/>
      <c r="AZ2" s="224"/>
      <c r="BA2" s="224"/>
      <c r="BB2" s="224"/>
      <c r="BC2" s="224"/>
      <c r="BD2" s="224"/>
      <c r="BE2" s="224"/>
      <c r="BF2" s="224"/>
      <c r="BG2" s="224"/>
      <c r="BH2" s="224"/>
      <c r="BI2" s="224"/>
      <c r="BJ2" s="224"/>
      <c r="BK2" s="224"/>
      <c r="BL2" s="224"/>
      <c r="BM2" s="224"/>
      <c r="BN2" s="224"/>
      <c r="BO2" s="224"/>
      <c r="BP2" s="224"/>
      <c r="BQ2" s="224"/>
      <c r="BR2" s="224"/>
      <c r="BS2" s="224"/>
      <c r="BT2" s="224"/>
      <c r="BU2" s="224"/>
      <c r="BV2" s="224"/>
      <c r="BW2" s="224"/>
      <c r="BX2" s="224"/>
    </row>
    <row r="3" spans="1:76" s="68" customFormat="1" ht="80.25" customHeight="1">
      <c r="A3" s="70">
        <v>3</v>
      </c>
      <c r="B3" s="70" t="s">
        <v>42</v>
      </c>
      <c r="C3" s="155" t="s">
        <v>35</v>
      </c>
      <c r="D3" s="70" t="s">
        <v>79</v>
      </c>
      <c r="E3" s="70" t="s">
        <v>59</v>
      </c>
      <c r="F3" s="406" t="s">
        <v>80</v>
      </c>
      <c r="G3" s="70" t="s">
        <v>50</v>
      </c>
      <c r="H3" s="407" t="s">
        <v>83</v>
      </c>
      <c r="I3" s="408" t="s">
        <v>84</v>
      </c>
      <c r="J3" s="70" t="s">
        <v>85</v>
      </c>
      <c r="K3" s="70" t="s">
        <v>85</v>
      </c>
      <c r="L3" s="70" t="s">
        <v>86</v>
      </c>
      <c r="M3" s="70" t="s">
        <v>87</v>
      </c>
      <c r="N3" s="70" t="s">
        <v>88</v>
      </c>
      <c r="O3" s="70" t="s">
        <v>55</v>
      </c>
      <c r="P3" s="70" t="s">
        <v>89</v>
      </c>
      <c r="Q3" s="70" t="s">
        <v>90</v>
      </c>
      <c r="R3" s="70">
        <v>3</v>
      </c>
      <c r="S3" s="70" t="s">
        <v>91</v>
      </c>
      <c r="T3" s="70" t="s">
        <v>59</v>
      </c>
      <c r="U3" s="70" t="s">
        <v>92</v>
      </c>
      <c r="V3" s="70" t="s">
        <v>93</v>
      </c>
      <c r="W3" s="70" t="s">
        <v>57</v>
      </c>
      <c r="X3" s="70"/>
      <c r="Y3" s="70"/>
      <c r="Z3" s="69" t="s">
        <v>96</v>
      </c>
      <c r="AA3" s="70" t="s">
        <v>97</v>
      </c>
      <c r="AB3" s="70"/>
      <c r="AC3" s="70"/>
      <c r="AD3" s="70"/>
    </row>
    <row r="4" spans="1:76" s="67" customFormat="1" ht="80.25" customHeight="1" thickBot="1"/>
    <row r="5" spans="1:76" s="67" customFormat="1" ht="49.5" customHeight="1">
      <c r="N5" s="377" t="s">
        <v>2683</v>
      </c>
      <c r="O5" s="378" t="s">
        <v>2678</v>
      </c>
      <c r="P5" s="379">
        <v>3</v>
      </c>
      <c r="R5" s="67">
        <v>3</v>
      </c>
    </row>
    <row r="6" spans="1:76" s="67" customFormat="1" ht="23.25" customHeight="1">
      <c r="N6" s="380" t="s">
        <v>2684</v>
      </c>
      <c r="O6" s="381">
        <v>3</v>
      </c>
      <c r="P6" s="382">
        <f>O6</f>
        <v>3</v>
      </c>
    </row>
    <row r="7" spans="1:76" s="67" customFormat="1" ht="24.75" customHeight="1" thickBot="1">
      <c r="N7" s="383" t="s">
        <v>2685</v>
      </c>
      <c r="O7" s="384">
        <f>O6/P5</f>
        <v>1</v>
      </c>
      <c r="P7" s="385">
        <f>O7</f>
        <v>1</v>
      </c>
    </row>
    <row r="8" spans="1:76" s="67" customFormat="1" ht="80.25" customHeight="1"/>
    <row r="9" spans="1:76" s="67" customFormat="1" ht="80.25" customHeight="1"/>
  </sheetData>
  <mergeCells count="7">
    <mergeCell ref="AD1:AD2"/>
    <mergeCell ref="A1:I1"/>
    <mergeCell ref="J1:L1"/>
    <mergeCell ref="M1:V1"/>
    <mergeCell ref="W1:Y1"/>
    <mergeCell ref="Z1:AB1"/>
    <mergeCell ref="AC1:AC2"/>
  </mergeCells>
  <dataValidations count="2">
    <dataValidation type="list" allowBlank="1" showErrorMessage="1" sqref="Z2:Z3" xr:uid="{00000000-0002-0000-1E00-000000000000}">
      <formula1>#REF!</formula1>
    </dataValidation>
    <dataValidation type="list" allowBlank="1" showErrorMessage="1" sqref="W3 C3 E3 T3 K3 O3" xr:uid="{00000000-0002-0000-1E00-000001000000}">
      <formula1>#REF!</formula1>
    </dataValidation>
  </dataValidations>
  <hyperlinks>
    <hyperlink ref="F3" r:id="rId1" xr:uid="{00000000-0004-0000-1E00-000000000000}"/>
  </hyperlinks>
  <pageMargins left="0.7" right="0.7" top="0.75" bottom="0.75" header="0.3" footer="0.3"/>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BX18"/>
  <sheetViews>
    <sheetView topLeftCell="I10" zoomScale="70" zoomScaleNormal="70" workbookViewId="0">
      <selection activeCell="P19" sqref="P19"/>
    </sheetView>
  </sheetViews>
  <sheetFormatPr baseColWidth="10" defaultRowHeight="15"/>
  <cols>
    <col min="1" max="1" width="11.42578125" hidden="1" customWidth="1"/>
    <col min="2" max="2" width="14.7109375" customWidth="1"/>
    <col min="13" max="13" width="16.7109375" customWidth="1"/>
    <col min="14" max="14" width="13.85546875" customWidth="1"/>
    <col min="15" max="15" width="12.85546875" bestFit="1" customWidth="1"/>
    <col min="16" max="16" width="14.7109375" customWidth="1"/>
  </cols>
  <sheetData>
    <row r="1" spans="1:76" s="67" customFormat="1" ht="37.5" customHeight="1">
      <c r="A1" s="430" t="s">
        <v>1</v>
      </c>
      <c r="B1" s="431"/>
      <c r="C1" s="431"/>
      <c r="D1" s="431"/>
      <c r="E1" s="431"/>
      <c r="F1" s="431"/>
      <c r="G1" s="431"/>
      <c r="H1" s="431"/>
      <c r="I1" s="431"/>
      <c r="J1" s="430" t="s">
        <v>6</v>
      </c>
      <c r="K1" s="431"/>
      <c r="L1" s="431"/>
      <c r="M1" s="430" t="s">
        <v>7</v>
      </c>
      <c r="N1" s="431"/>
      <c r="O1" s="431"/>
      <c r="P1" s="431"/>
      <c r="Q1" s="431"/>
      <c r="R1" s="431"/>
      <c r="S1" s="431"/>
      <c r="T1" s="431"/>
      <c r="U1" s="431"/>
      <c r="V1" s="431"/>
      <c r="W1" s="430" t="s">
        <v>8</v>
      </c>
      <c r="X1" s="431"/>
      <c r="Y1" s="431"/>
      <c r="Z1" s="430" t="s">
        <v>9</v>
      </c>
      <c r="AA1" s="431"/>
      <c r="AB1" s="431"/>
      <c r="AC1" s="428" t="s">
        <v>10</v>
      </c>
      <c r="AD1" s="428" t="s">
        <v>4</v>
      </c>
      <c r="AE1" s="224"/>
      <c r="AF1" s="224"/>
      <c r="AG1" s="224"/>
      <c r="AH1" s="224"/>
      <c r="AI1" s="224"/>
      <c r="AJ1" s="224"/>
      <c r="AK1" s="224"/>
      <c r="AL1" s="224"/>
      <c r="AM1" s="224"/>
      <c r="AN1" s="224"/>
      <c r="AO1" s="224"/>
      <c r="AP1" s="224"/>
      <c r="AQ1" s="224"/>
      <c r="AR1" s="224"/>
      <c r="AS1" s="224"/>
      <c r="AT1" s="224"/>
      <c r="AU1" s="224"/>
      <c r="AV1" s="224"/>
      <c r="AW1" s="224"/>
      <c r="AX1" s="224"/>
      <c r="AY1" s="224"/>
      <c r="AZ1" s="224"/>
      <c r="BA1" s="224"/>
      <c r="BB1" s="224"/>
      <c r="BC1" s="224"/>
      <c r="BD1" s="224"/>
      <c r="BE1" s="224"/>
      <c r="BF1" s="224"/>
      <c r="BG1" s="224"/>
      <c r="BH1" s="224"/>
      <c r="BI1" s="224"/>
      <c r="BJ1" s="224"/>
      <c r="BK1" s="224"/>
      <c r="BL1" s="224"/>
      <c r="BM1" s="224"/>
      <c r="BN1" s="224"/>
      <c r="BO1" s="224"/>
      <c r="BP1" s="224"/>
      <c r="BQ1" s="224"/>
      <c r="BR1" s="224"/>
      <c r="BS1" s="224"/>
      <c r="BT1" s="224"/>
      <c r="BU1" s="224"/>
      <c r="BV1" s="224"/>
      <c r="BW1" s="224"/>
      <c r="BX1" s="224"/>
    </row>
    <row r="2" spans="1:76" s="67" customFormat="1" ht="123.75" customHeight="1">
      <c r="A2" s="100" t="s">
        <v>0</v>
      </c>
      <c r="B2" s="100" t="s">
        <v>2</v>
      </c>
      <c r="C2" s="100" t="s">
        <v>11</v>
      </c>
      <c r="D2" s="100" t="s">
        <v>12</v>
      </c>
      <c r="E2" s="100" t="s">
        <v>13</v>
      </c>
      <c r="F2" s="100" t="s">
        <v>14</v>
      </c>
      <c r="G2" s="100" t="s">
        <v>15</v>
      </c>
      <c r="H2" s="100" t="s">
        <v>16</v>
      </c>
      <c r="I2" s="100" t="s">
        <v>17</v>
      </c>
      <c r="J2" s="100" t="s">
        <v>3</v>
      </c>
      <c r="K2" s="100" t="s">
        <v>18</v>
      </c>
      <c r="L2" s="100" t="s">
        <v>19</v>
      </c>
      <c r="M2" s="100" t="s">
        <v>20</v>
      </c>
      <c r="N2" s="100" t="s">
        <v>21</v>
      </c>
      <c r="O2" s="100" t="s">
        <v>22</v>
      </c>
      <c r="P2" s="100" t="s">
        <v>23</v>
      </c>
      <c r="Q2" s="100" t="s">
        <v>24</v>
      </c>
      <c r="R2" s="100" t="s">
        <v>25</v>
      </c>
      <c r="S2" s="100" t="s">
        <v>26</v>
      </c>
      <c r="T2" s="100" t="s">
        <v>27</v>
      </c>
      <c r="U2" s="100" t="s">
        <v>28</v>
      </c>
      <c r="V2" s="100" t="s">
        <v>29</v>
      </c>
      <c r="W2" s="100" t="s">
        <v>1033</v>
      </c>
      <c r="X2" s="100" t="s">
        <v>30</v>
      </c>
      <c r="Y2" s="100" t="s">
        <v>31</v>
      </c>
      <c r="Z2" s="100" t="s">
        <v>32</v>
      </c>
      <c r="AA2" s="100" t="s">
        <v>33</v>
      </c>
      <c r="AB2" s="100" t="s">
        <v>34</v>
      </c>
      <c r="AC2" s="429"/>
      <c r="AD2" s="429"/>
      <c r="AE2" s="224"/>
      <c r="AF2" s="224"/>
      <c r="AG2" s="224"/>
      <c r="AH2" s="224"/>
      <c r="AI2" s="224"/>
      <c r="AJ2" s="224"/>
      <c r="AK2" s="224"/>
      <c r="AL2" s="224"/>
      <c r="AM2" s="224"/>
      <c r="AN2" s="224"/>
      <c r="AO2" s="224"/>
      <c r="AP2" s="224"/>
      <c r="AQ2" s="224"/>
      <c r="AR2" s="224"/>
      <c r="AS2" s="224"/>
      <c r="AT2" s="224"/>
      <c r="AU2" s="224"/>
      <c r="AV2" s="224"/>
      <c r="AW2" s="224"/>
      <c r="AX2" s="224"/>
      <c r="AY2" s="224"/>
      <c r="AZ2" s="224"/>
      <c r="BA2" s="224"/>
      <c r="BB2" s="224"/>
      <c r="BC2" s="224"/>
      <c r="BD2" s="224"/>
      <c r="BE2" s="224"/>
      <c r="BF2" s="224"/>
      <c r="BG2" s="224"/>
      <c r="BH2" s="224"/>
      <c r="BI2" s="224"/>
      <c r="BJ2" s="224"/>
      <c r="BK2" s="224"/>
      <c r="BL2" s="224"/>
      <c r="BM2" s="224"/>
      <c r="BN2" s="224"/>
      <c r="BO2" s="224"/>
      <c r="BP2" s="224"/>
      <c r="BQ2" s="224"/>
      <c r="BR2" s="224"/>
      <c r="BS2" s="224"/>
      <c r="BT2" s="224"/>
      <c r="BU2" s="224"/>
      <c r="BV2" s="224"/>
      <c r="BW2" s="224"/>
      <c r="BX2" s="224"/>
    </row>
    <row r="3" spans="1:76" s="396" customFormat="1" ht="52.5" customHeight="1">
      <c r="A3" s="16">
        <v>11</v>
      </c>
      <c r="B3" s="17">
        <v>43355</v>
      </c>
      <c r="C3" s="88" t="s">
        <v>63</v>
      </c>
      <c r="D3" s="394" t="s">
        <v>45</v>
      </c>
      <c r="E3" s="16" t="s">
        <v>37</v>
      </c>
      <c r="F3" s="395" t="s">
        <v>210</v>
      </c>
      <c r="G3" s="16" t="s">
        <v>211</v>
      </c>
      <c r="H3" s="16" t="s">
        <v>212</v>
      </c>
      <c r="I3" s="16" t="s">
        <v>213</v>
      </c>
      <c r="J3" s="16" t="s">
        <v>214</v>
      </c>
      <c r="K3" s="16" t="s">
        <v>215</v>
      </c>
      <c r="L3" s="16" t="s">
        <v>216</v>
      </c>
      <c r="M3" s="16" t="s">
        <v>217</v>
      </c>
      <c r="N3" s="16" t="s">
        <v>40</v>
      </c>
      <c r="O3" s="16" t="s">
        <v>218</v>
      </c>
      <c r="P3" s="16" t="s">
        <v>219</v>
      </c>
      <c r="Q3" s="16" t="s">
        <v>220</v>
      </c>
      <c r="R3" s="16">
        <v>200</v>
      </c>
      <c r="S3" s="16" t="s">
        <v>221</v>
      </c>
      <c r="T3" s="16" t="s">
        <v>195</v>
      </c>
      <c r="U3" s="16" t="s">
        <v>222</v>
      </c>
      <c r="V3" s="16" t="s">
        <v>223</v>
      </c>
      <c r="W3" s="16" t="s">
        <v>198</v>
      </c>
      <c r="X3" s="16"/>
      <c r="Y3" s="16"/>
      <c r="Z3" s="19" t="s">
        <v>61</v>
      </c>
      <c r="AA3" s="16" t="s">
        <v>224</v>
      </c>
      <c r="AB3" s="16"/>
      <c r="AC3" s="16"/>
      <c r="AD3" s="16"/>
    </row>
    <row r="4" spans="1:76" s="396" customFormat="1" ht="39.75" customHeight="1">
      <c r="A4" s="16">
        <v>22</v>
      </c>
      <c r="B4" s="211">
        <v>43290</v>
      </c>
      <c r="C4" s="88" t="s">
        <v>5</v>
      </c>
      <c r="D4" s="16" t="s">
        <v>45</v>
      </c>
      <c r="E4" s="16" t="s">
        <v>37</v>
      </c>
      <c r="F4" s="187" t="s">
        <v>346</v>
      </c>
      <c r="G4" s="16" t="s">
        <v>258</v>
      </c>
      <c r="H4" s="16" t="s">
        <v>347</v>
      </c>
      <c r="I4" s="16" t="s">
        <v>348</v>
      </c>
      <c r="J4" s="16" t="s">
        <v>349</v>
      </c>
      <c r="K4" s="16" t="s">
        <v>215</v>
      </c>
      <c r="L4" s="16" t="s">
        <v>350</v>
      </c>
      <c r="M4" s="16" t="s">
        <v>351</v>
      </c>
      <c r="N4" s="16"/>
      <c r="O4" s="16" t="s">
        <v>55</v>
      </c>
      <c r="P4" s="16" t="s">
        <v>352</v>
      </c>
      <c r="Q4" s="16" t="s">
        <v>353</v>
      </c>
      <c r="R4" s="16">
        <v>1</v>
      </c>
      <c r="S4" s="16" t="s">
        <v>41</v>
      </c>
      <c r="T4" s="16" t="s">
        <v>306</v>
      </c>
      <c r="U4" s="16" t="s">
        <v>354</v>
      </c>
      <c r="V4" s="16" t="s">
        <v>349</v>
      </c>
      <c r="W4" s="16" t="s">
        <v>44</v>
      </c>
      <c r="X4" s="16" t="s">
        <v>355</v>
      </c>
      <c r="Y4" s="16" t="s">
        <v>356</v>
      </c>
      <c r="Z4" s="16" t="s">
        <v>357</v>
      </c>
      <c r="AA4" s="16"/>
      <c r="AB4" s="16"/>
      <c r="AC4" s="16"/>
      <c r="AD4" s="16"/>
    </row>
    <row r="5" spans="1:76" s="396" customFormat="1" ht="38.25" customHeight="1">
      <c r="A5" s="16">
        <v>122</v>
      </c>
      <c r="B5" s="17">
        <v>43759</v>
      </c>
      <c r="C5" s="15" t="s">
        <v>1388</v>
      </c>
      <c r="D5" s="16" t="s">
        <v>1389</v>
      </c>
      <c r="E5" s="16" t="s">
        <v>37</v>
      </c>
      <c r="F5" s="18" t="s">
        <v>1390</v>
      </c>
      <c r="G5" s="16" t="s">
        <v>1193</v>
      </c>
      <c r="H5" s="16" t="s">
        <v>1391</v>
      </c>
      <c r="I5" s="16"/>
      <c r="J5" s="16" t="s">
        <v>1393</v>
      </c>
      <c r="K5" s="16" t="s">
        <v>215</v>
      </c>
      <c r="L5" s="16" t="s">
        <v>1396</v>
      </c>
      <c r="M5" s="16" t="s">
        <v>1392</v>
      </c>
      <c r="N5" s="16" t="s">
        <v>1395</v>
      </c>
      <c r="O5" s="16" t="s">
        <v>134</v>
      </c>
      <c r="P5" s="16" t="s">
        <v>1394</v>
      </c>
      <c r="Q5" s="16" t="s">
        <v>617</v>
      </c>
      <c r="R5" s="16">
        <v>20</v>
      </c>
      <c r="S5" s="16" t="s">
        <v>1397</v>
      </c>
      <c r="T5" s="16" t="s">
        <v>37</v>
      </c>
      <c r="U5" s="16" t="s">
        <v>1270</v>
      </c>
      <c r="V5" s="16" t="s">
        <v>37</v>
      </c>
      <c r="W5" s="16" t="s">
        <v>617</v>
      </c>
      <c r="X5" s="16" t="s">
        <v>1398</v>
      </c>
      <c r="Y5" s="16" t="s">
        <v>1399</v>
      </c>
      <c r="Z5" s="19" t="s">
        <v>61</v>
      </c>
      <c r="AA5" s="20"/>
      <c r="AB5" s="20"/>
      <c r="AC5" s="20"/>
      <c r="AD5" s="20"/>
    </row>
    <row r="6" spans="1:76" s="396" customFormat="1" ht="38.25" customHeight="1">
      <c r="A6" s="16">
        <v>123</v>
      </c>
      <c r="B6" s="17">
        <v>43247</v>
      </c>
      <c r="C6" s="15" t="s">
        <v>1388</v>
      </c>
      <c r="D6" s="16" t="s">
        <v>1402</v>
      </c>
      <c r="E6" s="16" t="s">
        <v>59</v>
      </c>
      <c r="F6" s="18" t="s">
        <v>1400</v>
      </c>
      <c r="G6" s="16" t="s">
        <v>1193</v>
      </c>
      <c r="H6" s="16" t="s">
        <v>1401</v>
      </c>
      <c r="I6" s="16"/>
      <c r="J6" s="16" t="s">
        <v>349</v>
      </c>
      <c r="K6" s="16" t="s">
        <v>215</v>
      </c>
      <c r="L6" s="16" t="s">
        <v>1404</v>
      </c>
      <c r="M6" s="16" t="s">
        <v>1403</v>
      </c>
      <c r="N6" s="16" t="s">
        <v>1405</v>
      </c>
      <c r="O6" s="16" t="s">
        <v>55</v>
      </c>
      <c r="P6" s="16" t="s">
        <v>1406</v>
      </c>
      <c r="Q6" s="16" t="s">
        <v>1407</v>
      </c>
      <c r="R6" s="16">
        <v>2</v>
      </c>
      <c r="S6" s="16" t="s">
        <v>37</v>
      </c>
      <c r="T6" s="16" t="s">
        <v>37</v>
      </c>
      <c r="U6" s="16" t="s">
        <v>1270</v>
      </c>
      <c r="V6" s="16" t="s">
        <v>37</v>
      </c>
      <c r="W6" s="16" t="s">
        <v>617</v>
      </c>
      <c r="X6" s="16" t="s">
        <v>1408</v>
      </c>
      <c r="Y6" s="16"/>
      <c r="Z6" s="19" t="s">
        <v>61</v>
      </c>
      <c r="AA6" s="20"/>
      <c r="AB6" s="20"/>
      <c r="AC6" s="20"/>
      <c r="AD6" s="20"/>
    </row>
    <row r="7" spans="1:76" s="396" customFormat="1" ht="41.25" customHeight="1">
      <c r="A7" s="16">
        <v>124</v>
      </c>
      <c r="B7" s="17">
        <v>43390</v>
      </c>
      <c r="C7" s="15" t="s">
        <v>1388</v>
      </c>
      <c r="D7" s="16" t="s">
        <v>1402</v>
      </c>
      <c r="E7" s="16" t="s">
        <v>59</v>
      </c>
      <c r="F7" s="18" t="s">
        <v>1409</v>
      </c>
      <c r="G7" s="16" t="s">
        <v>1410</v>
      </c>
      <c r="H7" s="16" t="s">
        <v>1411</v>
      </c>
      <c r="I7" s="16"/>
      <c r="J7" s="16" t="s">
        <v>349</v>
      </c>
      <c r="K7" s="16" t="s">
        <v>215</v>
      </c>
      <c r="L7" s="16" t="s">
        <v>1415</v>
      </c>
      <c r="M7" s="16" t="s">
        <v>1412</v>
      </c>
      <c r="N7" s="16" t="s">
        <v>1413</v>
      </c>
      <c r="O7" s="16" t="s">
        <v>55</v>
      </c>
      <c r="P7" s="16" t="s">
        <v>1414</v>
      </c>
      <c r="Q7" s="16" t="s">
        <v>1054</v>
      </c>
      <c r="R7" s="16">
        <v>1</v>
      </c>
      <c r="S7" s="16" t="s">
        <v>1054</v>
      </c>
      <c r="T7" s="16" t="s">
        <v>162</v>
      </c>
      <c r="U7" s="16" t="s">
        <v>1416</v>
      </c>
      <c r="V7" s="16" t="s">
        <v>37</v>
      </c>
      <c r="W7" s="16" t="s">
        <v>617</v>
      </c>
      <c r="X7" s="16" t="s">
        <v>1417</v>
      </c>
      <c r="Y7" s="16"/>
      <c r="Z7" s="19" t="s">
        <v>61</v>
      </c>
      <c r="AA7" s="20"/>
      <c r="AB7" s="20"/>
      <c r="AC7" s="20"/>
      <c r="AD7" s="20"/>
    </row>
    <row r="8" spans="1:76" s="396" customFormat="1" ht="42" customHeight="1">
      <c r="A8" s="16">
        <v>125</v>
      </c>
      <c r="B8" s="17">
        <v>43873</v>
      </c>
      <c r="C8" s="15" t="s">
        <v>1419</v>
      </c>
      <c r="D8" s="16" t="s">
        <v>1420</v>
      </c>
      <c r="E8" s="16" t="s">
        <v>59</v>
      </c>
      <c r="F8" s="18" t="s">
        <v>1418</v>
      </c>
      <c r="G8" s="16" t="s">
        <v>1421</v>
      </c>
      <c r="H8" s="16" t="s">
        <v>1422</v>
      </c>
      <c r="I8" s="16" t="s">
        <v>1423</v>
      </c>
      <c r="J8" s="16" t="s">
        <v>1424</v>
      </c>
      <c r="K8" s="16" t="s">
        <v>215</v>
      </c>
      <c r="L8" s="16" t="s">
        <v>1430</v>
      </c>
      <c r="M8" s="16" t="s">
        <v>1425</v>
      </c>
      <c r="N8" s="16" t="s">
        <v>1426</v>
      </c>
      <c r="O8" s="16" t="s">
        <v>134</v>
      </c>
      <c r="P8" s="16" t="s">
        <v>1427</v>
      </c>
      <c r="Q8" s="16" t="s">
        <v>1054</v>
      </c>
      <c r="R8" s="16">
        <v>1</v>
      </c>
      <c r="S8" s="16" t="s">
        <v>1054</v>
      </c>
      <c r="T8" s="16" t="s">
        <v>59</v>
      </c>
      <c r="U8" s="16" t="s">
        <v>1428</v>
      </c>
      <c r="V8" s="16" t="s">
        <v>37</v>
      </c>
      <c r="W8" s="16" t="s">
        <v>1429</v>
      </c>
      <c r="X8" s="16"/>
      <c r="Y8" s="16"/>
      <c r="Z8" s="19" t="s">
        <v>61</v>
      </c>
      <c r="AA8" s="20"/>
      <c r="AB8" s="20"/>
      <c r="AC8" s="20"/>
      <c r="AD8" s="20"/>
    </row>
    <row r="9" spans="1:76" s="396" customFormat="1" ht="40.5" customHeight="1">
      <c r="A9" s="16">
        <v>126</v>
      </c>
      <c r="B9" s="17">
        <v>43838</v>
      </c>
      <c r="C9" s="15" t="s">
        <v>1419</v>
      </c>
      <c r="D9" s="16" t="s">
        <v>1435</v>
      </c>
      <c r="E9" s="16" t="s">
        <v>37</v>
      </c>
      <c r="F9" s="18" t="s">
        <v>1431</v>
      </c>
      <c r="G9" s="16" t="s">
        <v>1432</v>
      </c>
      <c r="H9" s="16" t="s">
        <v>1433</v>
      </c>
      <c r="I9" s="16" t="s">
        <v>1434</v>
      </c>
      <c r="J9" s="16" t="s">
        <v>1436</v>
      </c>
      <c r="K9" s="16" t="s">
        <v>215</v>
      </c>
      <c r="L9" s="16" t="s">
        <v>1177</v>
      </c>
      <c r="M9" s="16" t="s">
        <v>1442</v>
      </c>
      <c r="N9" s="16" t="s">
        <v>1438</v>
      </c>
      <c r="O9" s="16" t="s">
        <v>134</v>
      </c>
      <c r="P9" s="16" t="s">
        <v>1437</v>
      </c>
      <c r="Q9" s="16" t="s">
        <v>1439</v>
      </c>
      <c r="R9" s="16">
        <v>8</v>
      </c>
      <c r="S9" s="16" t="s">
        <v>37</v>
      </c>
      <c r="T9" s="16" t="s">
        <v>37</v>
      </c>
      <c r="U9" s="16" t="s">
        <v>1018</v>
      </c>
      <c r="V9" s="16" t="s">
        <v>37</v>
      </c>
      <c r="W9" s="16" t="s">
        <v>617</v>
      </c>
      <c r="X9" s="16" t="s">
        <v>1440</v>
      </c>
      <c r="Y9" s="16" t="s">
        <v>1441</v>
      </c>
      <c r="Z9" s="19" t="s">
        <v>61</v>
      </c>
      <c r="AA9" s="20"/>
      <c r="AB9" s="20"/>
      <c r="AC9" s="20"/>
      <c r="AD9" s="20"/>
    </row>
    <row r="10" spans="1:76" s="396" customFormat="1" ht="30" customHeight="1">
      <c r="A10" s="16">
        <v>127</v>
      </c>
      <c r="B10" s="17">
        <v>43468</v>
      </c>
      <c r="C10" s="15" t="s">
        <v>1449</v>
      </c>
      <c r="D10" s="16" t="s">
        <v>1453</v>
      </c>
      <c r="E10" s="16" t="s">
        <v>59</v>
      </c>
      <c r="F10" s="18" t="s">
        <v>1443</v>
      </c>
      <c r="G10" s="16" t="s">
        <v>1451</v>
      </c>
      <c r="H10" s="16" t="s">
        <v>1450</v>
      </c>
      <c r="I10" s="16" t="s">
        <v>1452</v>
      </c>
      <c r="J10" s="16" t="s">
        <v>1454</v>
      </c>
      <c r="K10" s="16" t="s">
        <v>215</v>
      </c>
      <c r="L10" s="16" t="s">
        <v>1461</v>
      </c>
      <c r="M10" s="16" t="s">
        <v>1455</v>
      </c>
      <c r="N10" s="16" t="s">
        <v>1458</v>
      </c>
      <c r="O10" s="16" t="s">
        <v>150</v>
      </c>
      <c r="P10" s="16" t="s">
        <v>1462</v>
      </c>
      <c r="Q10" s="16" t="s">
        <v>1285</v>
      </c>
      <c r="R10" s="16">
        <v>7</v>
      </c>
      <c r="S10" s="16" t="s">
        <v>1459</v>
      </c>
      <c r="T10" s="16" t="s">
        <v>37</v>
      </c>
      <c r="U10" s="16" t="s">
        <v>1456</v>
      </c>
      <c r="V10" s="16" t="s">
        <v>1463</v>
      </c>
      <c r="W10" s="16" t="s">
        <v>1460</v>
      </c>
      <c r="X10" s="16" t="s">
        <v>1408</v>
      </c>
      <c r="Y10" s="16"/>
      <c r="Z10" s="20" t="s">
        <v>1457</v>
      </c>
      <c r="AA10" s="20"/>
      <c r="AB10" s="20"/>
      <c r="AC10" s="20"/>
      <c r="AD10" s="20"/>
    </row>
    <row r="11" spans="1:76" s="396" customFormat="1" ht="45.75" customHeight="1">
      <c r="A11" s="16">
        <v>128</v>
      </c>
      <c r="B11" s="17">
        <v>43024</v>
      </c>
      <c r="C11" s="15" t="s">
        <v>1449</v>
      </c>
      <c r="D11" s="16" t="s">
        <v>1464</v>
      </c>
      <c r="E11" s="16" t="s">
        <v>145</v>
      </c>
      <c r="F11" s="18" t="s">
        <v>1444</v>
      </c>
      <c r="G11" s="16" t="s">
        <v>1465</v>
      </c>
      <c r="H11" s="16" t="s">
        <v>1466</v>
      </c>
      <c r="I11" s="16" t="s">
        <v>1467</v>
      </c>
      <c r="J11" s="16" t="s">
        <v>1487</v>
      </c>
      <c r="K11" s="16" t="s">
        <v>215</v>
      </c>
      <c r="L11" s="16" t="s">
        <v>1471</v>
      </c>
      <c r="M11" s="16" t="s">
        <v>1468</v>
      </c>
      <c r="N11" s="16" t="s">
        <v>1470</v>
      </c>
      <c r="O11" s="16" t="s">
        <v>175</v>
      </c>
      <c r="P11" s="16" t="s">
        <v>1469</v>
      </c>
      <c r="Q11" s="16" t="s">
        <v>1054</v>
      </c>
      <c r="R11" s="16">
        <v>1</v>
      </c>
      <c r="S11" s="16" t="s">
        <v>37</v>
      </c>
      <c r="T11" s="16" t="s">
        <v>162</v>
      </c>
      <c r="U11" s="16" t="s">
        <v>283</v>
      </c>
      <c r="V11" s="16" t="s">
        <v>37</v>
      </c>
      <c r="W11" s="16" t="s">
        <v>1429</v>
      </c>
      <c r="X11" s="16"/>
      <c r="Y11" s="16"/>
      <c r="Z11" s="19" t="s">
        <v>61</v>
      </c>
      <c r="AA11" s="20"/>
      <c r="AB11" s="20"/>
      <c r="AC11" s="20"/>
      <c r="AD11" s="20"/>
    </row>
    <row r="12" spans="1:76" s="396" customFormat="1" ht="36" customHeight="1">
      <c r="A12" s="16">
        <v>129</v>
      </c>
      <c r="B12" s="17">
        <v>43572</v>
      </c>
      <c r="C12" s="15" t="s">
        <v>1448</v>
      </c>
      <c r="D12" s="16" t="s">
        <v>1448</v>
      </c>
      <c r="E12" s="16" t="s">
        <v>37</v>
      </c>
      <c r="F12" s="18" t="s">
        <v>1445</v>
      </c>
      <c r="G12" s="16" t="s">
        <v>18</v>
      </c>
      <c r="H12" s="16" t="s">
        <v>1472</v>
      </c>
      <c r="I12" s="16"/>
      <c r="J12" s="16" t="s">
        <v>215</v>
      </c>
      <c r="K12" s="16" t="s">
        <v>215</v>
      </c>
      <c r="L12" s="16" t="s">
        <v>1474</v>
      </c>
      <c r="M12" s="16" t="s">
        <v>1473</v>
      </c>
      <c r="N12" s="16" t="s">
        <v>1475</v>
      </c>
      <c r="O12" s="16" t="s">
        <v>55</v>
      </c>
      <c r="P12" s="16" t="s">
        <v>1476</v>
      </c>
      <c r="Q12" s="16" t="s">
        <v>1054</v>
      </c>
      <c r="R12" s="16">
        <v>1</v>
      </c>
      <c r="S12" s="16" t="s">
        <v>37</v>
      </c>
      <c r="T12" s="16" t="s">
        <v>59</v>
      </c>
      <c r="U12" s="16" t="s">
        <v>283</v>
      </c>
      <c r="V12" s="16" t="s">
        <v>37</v>
      </c>
      <c r="W12" s="16" t="s">
        <v>617</v>
      </c>
      <c r="X12" s="16" t="s">
        <v>1477</v>
      </c>
      <c r="Y12" s="16"/>
      <c r="Z12" s="19" t="s">
        <v>61</v>
      </c>
      <c r="AA12" s="20"/>
      <c r="AB12" s="20"/>
      <c r="AC12" s="20"/>
      <c r="AD12" s="20"/>
    </row>
    <row r="13" spans="1:76" s="396" customFormat="1" ht="15.75" customHeight="1">
      <c r="A13" s="16">
        <v>130</v>
      </c>
      <c r="B13" s="17">
        <v>43348</v>
      </c>
      <c r="C13" s="15" t="s">
        <v>1448</v>
      </c>
      <c r="D13" s="16" t="s">
        <v>1480</v>
      </c>
      <c r="E13" s="16" t="s">
        <v>59</v>
      </c>
      <c r="F13" s="18" t="s">
        <v>1446</v>
      </c>
      <c r="G13" s="16" t="s">
        <v>1479</v>
      </c>
      <c r="H13" s="16" t="s">
        <v>1478</v>
      </c>
      <c r="I13" s="16"/>
      <c r="J13" s="16" t="s">
        <v>215</v>
      </c>
      <c r="K13" s="16" t="s">
        <v>215</v>
      </c>
      <c r="L13" s="16" t="s">
        <v>1482</v>
      </c>
      <c r="M13" s="16" t="s">
        <v>1481</v>
      </c>
      <c r="N13" s="16" t="s">
        <v>1483</v>
      </c>
      <c r="O13" s="16" t="s">
        <v>150</v>
      </c>
      <c r="P13" s="16" t="s">
        <v>1484</v>
      </c>
      <c r="Q13" s="16" t="s">
        <v>1248</v>
      </c>
      <c r="R13" s="16">
        <v>1</v>
      </c>
      <c r="S13" s="16">
        <v>32</v>
      </c>
      <c r="T13" s="16" t="s">
        <v>59</v>
      </c>
      <c r="U13" s="16" t="s">
        <v>1486</v>
      </c>
      <c r="V13" s="16" t="s">
        <v>37</v>
      </c>
      <c r="W13" s="16" t="s">
        <v>617</v>
      </c>
      <c r="X13" s="16" t="s">
        <v>1408</v>
      </c>
      <c r="Y13" s="16"/>
      <c r="Z13" s="20" t="s">
        <v>1155</v>
      </c>
      <c r="AA13" s="20"/>
      <c r="AB13" s="20"/>
      <c r="AC13" s="20"/>
      <c r="AD13" s="20" t="s">
        <v>1485</v>
      </c>
    </row>
    <row r="14" spans="1:76" s="396" customFormat="1" ht="37.5" customHeight="1">
      <c r="A14" s="16">
        <v>131</v>
      </c>
      <c r="B14" s="17">
        <v>43032</v>
      </c>
      <c r="C14" s="15" t="s">
        <v>1448</v>
      </c>
      <c r="D14" s="16" t="s">
        <v>1489</v>
      </c>
      <c r="E14" s="16" t="s">
        <v>145</v>
      </c>
      <c r="F14" s="18" t="s">
        <v>1447</v>
      </c>
      <c r="G14" s="16" t="s">
        <v>18</v>
      </c>
      <c r="H14" s="16" t="s">
        <v>1488</v>
      </c>
      <c r="I14" s="16"/>
      <c r="J14" s="16" t="s">
        <v>1492</v>
      </c>
      <c r="K14" s="16" t="s">
        <v>215</v>
      </c>
      <c r="L14" s="16" t="s">
        <v>1491</v>
      </c>
      <c r="M14" s="16" t="s">
        <v>1490</v>
      </c>
      <c r="N14" s="16" t="s">
        <v>1494</v>
      </c>
      <c r="O14" s="16" t="s">
        <v>55</v>
      </c>
      <c r="P14" s="16" t="s">
        <v>1495</v>
      </c>
      <c r="Q14" s="16" t="s">
        <v>1285</v>
      </c>
      <c r="R14" s="16">
        <v>2</v>
      </c>
      <c r="S14" s="16" t="s">
        <v>1054</v>
      </c>
      <c r="T14" s="16" t="s">
        <v>1153</v>
      </c>
      <c r="U14" s="16" t="s">
        <v>837</v>
      </c>
      <c r="V14" s="16" t="s">
        <v>37</v>
      </c>
      <c r="W14" s="16" t="s">
        <v>1054</v>
      </c>
      <c r="X14" s="16"/>
      <c r="Y14" s="16"/>
      <c r="Z14" s="19" t="s">
        <v>61</v>
      </c>
      <c r="AA14" s="20" t="s">
        <v>1493</v>
      </c>
      <c r="AB14" s="20"/>
      <c r="AC14" s="20"/>
      <c r="AD14" s="20"/>
    </row>
    <row r="15" spans="1:76">
      <c r="R15">
        <f>SUM(R3:R14)</f>
        <v>245</v>
      </c>
    </row>
    <row r="16" spans="1:76">
      <c r="L16" s="295" t="s">
        <v>2683</v>
      </c>
      <c r="M16" s="227" t="s">
        <v>2682</v>
      </c>
      <c r="N16" s="227" t="s">
        <v>2677</v>
      </c>
      <c r="O16" s="227" t="s">
        <v>2679</v>
      </c>
      <c r="P16" s="227" t="s">
        <v>2678</v>
      </c>
      <c r="Q16" s="227" t="s">
        <v>2680</v>
      </c>
      <c r="R16" s="76">
        <f>R15</f>
        <v>245</v>
      </c>
    </row>
    <row r="17" spans="12:18">
      <c r="L17" s="295" t="s">
        <v>2684</v>
      </c>
      <c r="M17" s="53">
        <v>1</v>
      </c>
      <c r="N17" s="53">
        <v>8</v>
      </c>
      <c r="O17" s="53">
        <v>29</v>
      </c>
      <c r="P17" s="53">
        <v>7</v>
      </c>
      <c r="Q17" s="53">
        <v>200</v>
      </c>
      <c r="R17" s="53">
        <f>SUM(M17:Q17)</f>
        <v>245</v>
      </c>
    </row>
    <row r="18" spans="12:18">
      <c r="L18" s="295" t="s">
        <v>2685</v>
      </c>
      <c r="M18" s="225">
        <f>M17/R15</f>
        <v>4.0816326530612249E-3</v>
      </c>
      <c r="N18" s="225">
        <f>N17/R15</f>
        <v>3.2653061224489799E-2</v>
      </c>
      <c r="O18" s="225">
        <f>O17/R15</f>
        <v>0.11836734693877551</v>
      </c>
      <c r="P18" s="225">
        <f>P17/R15</f>
        <v>2.8571428571428571E-2</v>
      </c>
      <c r="Q18" s="225">
        <f>Q17/R15</f>
        <v>0.81632653061224492</v>
      </c>
      <c r="R18" s="226">
        <f>M18+N18+O18+P18+Q18</f>
        <v>1</v>
      </c>
    </row>
  </sheetData>
  <mergeCells count="7">
    <mergeCell ref="AD1:AD2"/>
    <mergeCell ref="A1:I1"/>
    <mergeCell ref="J1:L1"/>
    <mergeCell ref="M1:V1"/>
    <mergeCell ref="W1:Y1"/>
    <mergeCell ref="Z1:AB1"/>
    <mergeCell ref="AC1:AC2"/>
  </mergeCells>
  <dataValidations count="3">
    <dataValidation type="list" allowBlank="1" showErrorMessage="1" sqref="Z2" xr:uid="{00000000-0002-0000-1F00-000000000000}">
      <formula1>#REF!</formula1>
    </dataValidation>
    <dataValidation type="list" allowBlank="1" showErrorMessage="1" sqref="W3:W4 T7:T8 T11:T13 C3:C4 Z3 Z5:Z9 Z11:Z12 Z14 E3:E8 E10:E11 E13:E14 K3:K4 O3:O14" xr:uid="{00000000-0002-0000-1F00-000001000000}">
      <formula1>#REF!</formula1>
    </dataValidation>
    <dataValidation type="list" allowBlank="1" showInputMessage="1" showErrorMessage="1" sqref="K5:K14" xr:uid="{00000000-0002-0000-1F00-000007000000}">
      <formula1>#REF!</formula1>
    </dataValidation>
  </dataValidations>
  <hyperlinks>
    <hyperlink ref="F3" r:id="rId1" xr:uid="{00000000-0004-0000-1F00-000000000000}"/>
    <hyperlink ref="F4" r:id="rId2" xr:uid="{00000000-0004-0000-1F00-000001000000}"/>
    <hyperlink ref="F5" r:id="rId3" xr:uid="{00000000-0004-0000-1F00-000002000000}"/>
    <hyperlink ref="F6" r:id="rId4" xr:uid="{00000000-0004-0000-1F00-000003000000}"/>
    <hyperlink ref="F7" r:id="rId5" xr:uid="{00000000-0004-0000-1F00-000004000000}"/>
    <hyperlink ref="F8" r:id="rId6" xr:uid="{00000000-0004-0000-1F00-000005000000}"/>
    <hyperlink ref="F9" r:id="rId7" xr:uid="{00000000-0004-0000-1F00-000006000000}"/>
    <hyperlink ref="F10" r:id="rId8" xr:uid="{00000000-0004-0000-1F00-000007000000}"/>
    <hyperlink ref="F11" r:id="rId9" xr:uid="{00000000-0004-0000-1F00-000008000000}"/>
    <hyperlink ref="F12" r:id="rId10" xr:uid="{00000000-0004-0000-1F00-000009000000}"/>
    <hyperlink ref="F13" r:id="rId11" xr:uid="{00000000-0004-0000-1F00-00000A000000}"/>
    <hyperlink ref="F14" r:id="rId12" xr:uid="{00000000-0004-0000-1F00-00000B000000}"/>
  </hyperlinks>
  <pageMargins left="0.7" right="0.7" top="0.75" bottom="0.75" header="0.3" footer="0.3"/>
  <legacyDrawing r:id="rId13"/>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BX15"/>
  <sheetViews>
    <sheetView topLeftCell="J7" zoomScale="60" zoomScaleNormal="60" workbookViewId="0">
      <selection activeCell="S21" sqref="S21"/>
    </sheetView>
  </sheetViews>
  <sheetFormatPr baseColWidth="10" defaultRowHeight="15"/>
  <cols>
    <col min="1" max="1" width="11.42578125" hidden="1" customWidth="1"/>
    <col min="2" max="2" width="13.85546875" customWidth="1"/>
    <col min="6" max="6" width="18.140625" customWidth="1"/>
    <col min="12" max="12" width="16.7109375" customWidth="1"/>
  </cols>
  <sheetData>
    <row r="1" spans="1:76" s="67" customFormat="1" ht="37.5" customHeight="1">
      <c r="A1" s="430" t="s">
        <v>1</v>
      </c>
      <c r="B1" s="431"/>
      <c r="C1" s="431"/>
      <c r="D1" s="431"/>
      <c r="E1" s="431"/>
      <c r="F1" s="431"/>
      <c r="G1" s="431"/>
      <c r="H1" s="431"/>
      <c r="I1" s="431"/>
      <c r="J1" s="430" t="s">
        <v>6</v>
      </c>
      <c r="K1" s="431"/>
      <c r="L1" s="431"/>
      <c r="M1" s="430" t="s">
        <v>7</v>
      </c>
      <c r="N1" s="431"/>
      <c r="O1" s="431"/>
      <c r="P1" s="431"/>
      <c r="Q1" s="431"/>
      <c r="R1" s="431"/>
      <c r="S1" s="431"/>
      <c r="T1" s="431"/>
      <c r="U1" s="431"/>
      <c r="V1" s="431"/>
      <c r="W1" s="430" t="s">
        <v>8</v>
      </c>
      <c r="X1" s="431"/>
      <c r="Y1" s="431"/>
      <c r="Z1" s="430" t="s">
        <v>9</v>
      </c>
      <c r="AA1" s="431"/>
      <c r="AB1" s="431"/>
      <c r="AC1" s="428" t="s">
        <v>10</v>
      </c>
      <c r="AD1" s="428" t="s">
        <v>4</v>
      </c>
      <c r="AE1" s="224"/>
      <c r="AF1" s="224"/>
      <c r="AG1" s="224"/>
      <c r="AH1" s="224"/>
      <c r="AI1" s="224"/>
      <c r="AJ1" s="224"/>
      <c r="AK1" s="224"/>
      <c r="AL1" s="224"/>
      <c r="AM1" s="224"/>
      <c r="AN1" s="224"/>
      <c r="AO1" s="224"/>
      <c r="AP1" s="224"/>
      <c r="AQ1" s="224"/>
      <c r="AR1" s="224"/>
      <c r="AS1" s="224"/>
      <c r="AT1" s="224"/>
      <c r="AU1" s="224"/>
      <c r="AV1" s="224"/>
      <c r="AW1" s="224"/>
      <c r="AX1" s="224"/>
      <c r="AY1" s="224"/>
      <c r="AZ1" s="224"/>
      <c r="BA1" s="224"/>
      <c r="BB1" s="224"/>
      <c r="BC1" s="224"/>
      <c r="BD1" s="224"/>
      <c r="BE1" s="224"/>
      <c r="BF1" s="224"/>
      <c r="BG1" s="224"/>
      <c r="BH1" s="224"/>
      <c r="BI1" s="224"/>
      <c r="BJ1" s="224"/>
      <c r="BK1" s="224"/>
      <c r="BL1" s="224"/>
      <c r="BM1" s="224"/>
      <c r="BN1" s="224"/>
      <c r="BO1" s="224"/>
      <c r="BP1" s="224"/>
      <c r="BQ1" s="224"/>
      <c r="BR1" s="224"/>
      <c r="BS1" s="224"/>
      <c r="BT1" s="224"/>
      <c r="BU1" s="224"/>
      <c r="BV1" s="224"/>
      <c r="BW1" s="224"/>
      <c r="BX1" s="224"/>
    </row>
    <row r="2" spans="1:76" s="67" customFormat="1" ht="123.75" customHeight="1">
      <c r="A2" s="100" t="s">
        <v>0</v>
      </c>
      <c r="B2" s="100" t="s">
        <v>2</v>
      </c>
      <c r="C2" s="100" t="s">
        <v>11</v>
      </c>
      <c r="D2" s="100" t="s">
        <v>12</v>
      </c>
      <c r="E2" s="100" t="s">
        <v>13</v>
      </c>
      <c r="F2" s="100" t="s">
        <v>14</v>
      </c>
      <c r="G2" s="100" t="s">
        <v>15</v>
      </c>
      <c r="H2" s="100" t="s">
        <v>16</v>
      </c>
      <c r="I2" s="100" t="s">
        <v>17</v>
      </c>
      <c r="J2" s="100" t="s">
        <v>3</v>
      </c>
      <c r="K2" s="100" t="s">
        <v>18</v>
      </c>
      <c r="L2" s="100" t="s">
        <v>19</v>
      </c>
      <c r="M2" s="100" t="s">
        <v>20</v>
      </c>
      <c r="N2" s="100" t="s">
        <v>21</v>
      </c>
      <c r="O2" s="100" t="s">
        <v>22</v>
      </c>
      <c r="P2" s="100" t="s">
        <v>23</v>
      </c>
      <c r="Q2" s="100" t="s">
        <v>24</v>
      </c>
      <c r="R2" s="100" t="s">
        <v>25</v>
      </c>
      <c r="S2" s="100" t="s">
        <v>26</v>
      </c>
      <c r="T2" s="100" t="s">
        <v>27</v>
      </c>
      <c r="U2" s="100" t="s">
        <v>28</v>
      </c>
      <c r="V2" s="100" t="s">
        <v>29</v>
      </c>
      <c r="W2" s="100" t="s">
        <v>1033</v>
      </c>
      <c r="X2" s="100" t="s">
        <v>30</v>
      </c>
      <c r="Y2" s="100" t="s">
        <v>31</v>
      </c>
      <c r="Z2" s="100" t="s">
        <v>32</v>
      </c>
      <c r="AA2" s="100" t="s">
        <v>33</v>
      </c>
      <c r="AB2" s="100" t="s">
        <v>34</v>
      </c>
      <c r="AC2" s="429"/>
      <c r="AD2" s="429"/>
      <c r="AE2" s="224"/>
      <c r="AF2" s="224"/>
      <c r="AG2" s="224"/>
      <c r="AH2" s="224"/>
      <c r="AI2" s="224"/>
      <c r="AJ2" s="224"/>
      <c r="AK2" s="224"/>
      <c r="AL2" s="224"/>
      <c r="AM2" s="224"/>
      <c r="AN2" s="224"/>
      <c r="AO2" s="224"/>
      <c r="AP2" s="224"/>
      <c r="AQ2" s="224"/>
      <c r="AR2" s="224"/>
      <c r="AS2" s="224"/>
      <c r="AT2" s="224"/>
      <c r="AU2" s="224"/>
      <c r="AV2" s="224"/>
      <c r="AW2" s="224"/>
      <c r="AX2" s="224"/>
      <c r="AY2" s="224"/>
      <c r="AZ2" s="224"/>
      <c r="BA2" s="224"/>
      <c r="BB2" s="224"/>
      <c r="BC2" s="224"/>
      <c r="BD2" s="224"/>
      <c r="BE2" s="224"/>
      <c r="BF2" s="224"/>
      <c r="BG2" s="224"/>
      <c r="BH2" s="224"/>
      <c r="BI2" s="224"/>
      <c r="BJ2" s="224"/>
      <c r="BK2" s="224"/>
      <c r="BL2" s="224"/>
      <c r="BM2" s="224"/>
      <c r="BN2" s="224"/>
      <c r="BO2" s="224"/>
      <c r="BP2" s="224"/>
      <c r="BQ2" s="224"/>
      <c r="BR2" s="224"/>
      <c r="BS2" s="224"/>
      <c r="BT2" s="224"/>
      <c r="BU2" s="224"/>
      <c r="BV2" s="224"/>
      <c r="BW2" s="224"/>
      <c r="BX2" s="224"/>
    </row>
    <row r="3" spans="1:76" s="147" customFormat="1" ht="69" customHeight="1">
      <c r="B3" s="72" t="s">
        <v>2385</v>
      </c>
      <c r="C3" s="198" t="s">
        <v>35</v>
      </c>
      <c r="D3" s="72" t="s">
        <v>144</v>
      </c>
      <c r="E3" s="72" t="s">
        <v>145</v>
      </c>
      <c r="F3" s="74" t="s">
        <v>2386</v>
      </c>
      <c r="G3" s="72" t="s">
        <v>42</v>
      </c>
      <c r="H3" s="72" t="s">
        <v>2387</v>
      </c>
      <c r="I3" s="72" t="s">
        <v>2388</v>
      </c>
      <c r="J3" s="72" t="s">
        <v>42</v>
      </c>
      <c r="K3" s="72" t="s">
        <v>2389</v>
      </c>
      <c r="L3" s="72" t="s">
        <v>42</v>
      </c>
      <c r="M3" s="72" t="s">
        <v>42</v>
      </c>
      <c r="N3" s="72" t="s">
        <v>42</v>
      </c>
      <c r="O3" s="72" t="s">
        <v>42</v>
      </c>
      <c r="P3" s="72" t="s">
        <v>42</v>
      </c>
      <c r="Q3" s="72" t="s">
        <v>42</v>
      </c>
      <c r="R3" s="72" t="s">
        <v>42</v>
      </c>
      <c r="S3" s="72" t="s">
        <v>42</v>
      </c>
      <c r="T3" s="72" t="s">
        <v>42</v>
      </c>
      <c r="U3" s="72" t="s">
        <v>283</v>
      </c>
      <c r="V3" s="72" t="s">
        <v>42</v>
      </c>
      <c r="W3" s="72" t="s">
        <v>42</v>
      </c>
      <c r="X3" s="72" t="s">
        <v>42</v>
      </c>
      <c r="Y3" s="72" t="s">
        <v>42</v>
      </c>
      <c r="Z3" s="72" t="s">
        <v>42</v>
      </c>
      <c r="AA3" s="72" t="s">
        <v>42</v>
      </c>
      <c r="AB3" s="72" t="s">
        <v>42</v>
      </c>
      <c r="AC3" s="72"/>
      <c r="AD3" s="72" t="s">
        <v>2390</v>
      </c>
    </row>
    <row r="4" spans="1:76" s="93" customFormat="1" ht="66" customHeight="1">
      <c r="B4" s="104">
        <v>43202</v>
      </c>
      <c r="C4" s="105" t="s">
        <v>2391</v>
      </c>
      <c r="D4" s="103"/>
      <c r="E4" s="103"/>
      <c r="F4" s="103" t="s">
        <v>2392</v>
      </c>
      <c r="G4" s="103" t="s">
        <v>1135</v>
      </c>
      <c r="H4" s="103" t="s">
        <v>2393</v>
      </c>
      <c r="I4" s="103" t="s">
        <v>2394</v>
      </c>
      <c r="J4" s="103" t="s">
        <v>2395</v>
      </c>
      <c r="K4" s="103" t="s">
        <v>2389</v>
      </c>
      <c r="L4" s="103" t="s">
        <v>2396</v>
      </c>
      <c r="M4" s="103" t="s">
        <v>2397</v>
      </c>
      <c r="N4" s="103" t="s">
        <v>2398</v>
      </c>
      <c r="O4" s="103" t="s">
        <v>2399</v>
      </c>
      <c r="P4" s="103"/>
      <c r="Q4" s="103" t="s">
        <v>2400</v>
      </c>
      <c r="R4" s="103">
        <v>1</v>
      </c>
      <c r="S4" s="103" t="s">
        <v>2401</v>
      </c>
      <c r="T4" s="103" t="s">
        <v>306</v>
      </c>
      <c r="U4" s="103" t="s">
        <v>283</v>
      </c>
      <c r="V4" s="103" t="s">
        <v>42</v>
      </c>
      <c r="W4" s="103" t="s">
        <v>42</v>
      </c>
      <c r="X4" s="103" t="s">
        <v>42</v>
      </c>
      <c r="Y4" s="103" t="s">
        <v>42</v>
      </c>
      <c r="Z4" s="103" t="s">
        <v>42</v>
      </c>
      <c r="AA4" s="103" t="s">
        <v>42</v>
      </c>
      <c r="AB4" s="103" t="s">
        <v>42</v>
      </c>
      <c r="AC4" s="103"/>
      <c r="AD4" s="103"/>
    </row>
    <row r="5" spans="1:76" s="93" customFormat="1" ht="74.25" customHeight="1">
      <c r="B5" s="103" t="s">
        <v>2402</v>
      </c>
      <c r="C5" s="105" t="s">
        <v>2403</v>
      </c>
      <c r="D5" s="103"/>
      <c r="E5" s="103"/>
      <c r="F5" s="103" t="s">
        <v>2404</v>
      </c>
      <c r="G5" s="103"/>
      <c r="H5" s="103" t="s">
        <v>2405</v>
      </c>
      <c r="I5" s="103" t="s">
        <v>2406</v>
      </c>
      <c r="J5" s="103" t="s">
        <v>2407</v>
      </c>
      <c r="K5" s="103" t="s">
        <v>2389</v>
      </c>
      <c r="L5" s="103" t="s">
        <v>2408</v>
      </c>
      <c r="M5" s="103" t="s">
        <v>2409</v>
      </c>
      <c r="N5" s="103"/>
      <c r="O5" s="103" t="s">
        <v>2410</v>
      </c>
      <c r="P5" s="103"/>
      <c r="Q5" s="103" t="s">
        <v>42</v>
      </c>
      <c r="R5" s="103">
        <v>6</v>
      </c>
      <c r="S5" s="103" t="s">
        <v>42</v>
      </c>
      <c r="T5" s="103" t="s">
        <v>519</v>
      </c>
      <c r="U5" s="103" t="s">
        <v>283</v>
      </c>
      <c r="V5" s="103" t="s">
        <v>42</v>
      </c>
      <c r="W5" s="103" t="s">
        <v>42</v>
      </c>
      <c r="X5" s="103" t="s">
        <v>42</v>
      </c>
      <c r="Y5" s="103" t="s">
        <v>42</v>
      </c>
      <c r="Z5" s="103" t="s">
        <v>42</v>
      </c>
      <c r="AA5" s="103" t="s">
        <v>42</v>
      </c>
      <c r="AB5" s="103" t="s">
        <v>42</v>
      </c>
      <c r="AC5" s="103"/>
      <c r="AD5" s="103"/>
    </row>
    <row r="6" spans="1:76" s="93" customFormat="1" ht="72" customHeight="1">
      <c r="B6" s="103" t="s">
        <v>2411</v>
      </c>
      <c r="C6" s="105" t="s">
        <v>2322</v>
      </c>
      <c r="D6" s="103" t="s">
        <v>2412</v>
      </c>
      <c r="E6" s="103" t="s">
        <v>145</v>
      </c>
      <c r="F6" s="103" t="s">
        <v>2413</v>
      </c>
      <c r="G6" s="103" t="s">
        <v>42</v>
      </c>
      <c r="H6" s="103" t="s">
        <v>2414</v>
      </c>
      <c r="I6" s="103" t="s">
        <v>2415</v>
      </c>
      <c r="J6" s="103" t="s">
        <v>2407</v>
      </c>
      <c r="K6" s="103" t="s">
        <v>2389</v>
      </c>
      <c r="L6" s="103" t="s">
        <v>2416</v>
      </c>
      <c r="M6" s="103" t="s">
        <v>2417</v>
      </c>
      <c r="N6" s="103" t="s">
        <v>2418</v>
      </c>
      <c r="O6" s="103" t="s">
        <v>2419</v>
      </c>
      <c r="P6" s="103"/>
      <c r="Q6" s="103" t="s">
        <v>1032</v>
      </c>
      <c r="R6" s="103">
        <v>1</v>
      </c>
      <c r="S6" s="103" t="s">
        <v>42</v>
      </c>
      <c r="T6" s="103" t="s">
        <v>519</v>
      </c>
      <c r="U6" s="103" t="s">
        <v>2420</v>
      </c>
      <c r="V6" s="103" t="s">
        <v>42</v>
      </c>
      <c r="W6" s="103" t="s">
        <v>42</v>
      </c>
      <c r="X6" s="103" t="s">
        <v>42</v>
      </c>
      <c r="Y6" s="103" t="s">
        <v>42</v>
      </c>
      <c r="Z6" s="103" t="s">
        <v>42</v>
      </c>
      <c r="AA6" s="103" t="s">
        <v>42</v>
      </c>
      <c r="AB6" s="103" t="s">
        <v>42</v>
      </c>
      <c r="AC6" s="103"/>
      <c r="AD6" s="103"/>
    </row>
    <row r="7" spans="1:76" s="93" customFormat="1" ht="63" customHeight="1">
      <c r="B7" s="103" t="s">
        <v>2421</v>
      </c>
      <c r="C7" s="105" t="s">
        <v>2422</v>
      </c>
      <c r="D7" s="103" t="s">
        <v>2423</v>
      </c>
      <c r="E7" s="103" t="s">
        <v>145</v>
      </c>
      <c r="F7" s="103" t="s">
        <v>2424</v>
      </c>
      <c r="G7" s="103" t="s">
        <v>818</v>
      </c>
      <c r="H7" s="103" t="s">
        <v>2425</v>
      </c>
      <c r="I7" s="103" t="s">
        <v>2426</v>
      </c>
      <c r="J7" s="103" t="s">
        <v>42</v>
      </c>
      <c r="K7" s="103" t="s">
        <v>2389</v>
      </c>
      <c r="L7" s="103" t="s">
        <v>2427</v>
      </c>
      <c r="M7" s="103" t="s">
        <v>2428</v>
      </c>
      <c r="N7" s="103" t="s">
        <v>2429</v>
      </c>
      <c r="O7" s="103" t="s">
        <v>2399</v>
      </c>
      <c r="P7" s="103"/>
      <c r="Q7" s="103" t="s">
        <v>2430</v>
      </c>
      <c r="R7" s="103">
        <v>1</v>
      </c>
      <c r="S7" s="103" t="s">
        <v>42</v>
      </c>
      <c r="T7" s="103" t="s">
        <v>306</v>
      </c>
      <c r="U7" s="16" t="s">
        <v>2431</v>
      </c>
      <c r="V7" s="103" t="s">
        <v>42</v>
      </c>
      <c r="W7" s="103" t="s">
        <v>42</v>
      </c>
      <c r="X7" s="103" t="s">
        <v>42</v>
      </c>
      <c r="Y7" s="103" t="s">
        <v>42</v>
      </c>
      <c r="Z7" s="103" t="s">
        <v>42</v>
      </c>
      <c r="AA7" s="103" t="s">
        <v>42</v>
      </c>
      <c r="AB7" s="103" t="s">
        <v>42</v>
      </c>
      <c r="AC7" s="103"/>
      <c r="AD7" s="103"/>
    </row>
    <row r="8" spans="1:76" s="93" customFormat="1" ht="66.75" customHeight="1">
      <c r="B8" s="104" t="s">
        <v>2432</v>
      </c>
      <c r="C8" s="105" t="s">
        <v>2433</v>
      </c>
      <c r="D8" s="103"/>
      <c r="E8" s="103"/>
      <c r="F8" s="103" t="s">
        <v>2434</v>
      </c>
      <c r="G8" s="103" t="s">
        <v>42</v>
      </c>
      <c r="H8" s="103" t="s">
        <v>2435</v>
      </c>
      <c r="I8" s="103" t="s">
        <v>42</v>
      </c>
      <c r="J8" s="103" t="s">
        <v>2407</v>
      </c>
      <c r="K8" s="103" t="s">
        <v>2389</v>
      </c>
      <c r="L8" s="103" t="s">
        <v>42</v>
      </c>
      <c r="M8" s="103" t="s">
        <v>2436</v>
      </c>
      <c r="N8" s="103"/>
      <c r="O8" s="103" t="s">
        <v>2437</v>
      </c>
      <c r="P8" s="103"/>
      <c r="Q8" s="103" t="s">
        <v>2438</v>
      </c>
      <c r="R8" s="103">
        <v>1</v>
      </c>
      <c r="S8" s="103" t="s">
        <v>42</v>
      </c>
      <c r="T8" s="103" t="s">
        <v>306</v>
      </c>
      <c r="U8" s="16" t="s">
        <v>2439</v>
      </c>
      <c r="V8" s="103" t="s">
        <v>42</v>
      </c>
      <c r="W8" s="103" t="s">
        <v>42</v>
      </c>
      <c r="X8" s="103" t="s">
        <v>42</v>
      </c>
      <c r="Y8" s="103" t="s">
        <v>42</v>
      </c>
      <c r="Z8" s="103" t="s">
        <v>42</v>
      </c>
      <c r="AA8" s="103" t="s">
        <v>42</v>
      </c>
      <c r="AB8" s="103" t="s">
        <v>42</v>
      </c>
      <c r="AC8" s="103"/>
      <c r="AD8" s="103"/>
    </row>
    <row r="9" spans="1:76" s="93" customFormat="1" ht="78" customHeight="1">
      <c r="B9" s="104">
        <v>43442</v>
      </c>
      <c r="C9" s="105" t="s">
        <v>2440</v>
      </c>
      <c r="D9" s="103"/>
      <c r="E9" s="103"/>
      <c r="F9" s="43" t="s">
        <v>2441</v>
      </c>
      <c r="G9" s="103" t="s">
        <v>42</v>
      </c>
      <c r="H9" s="103" t="s">
        <v>2442</v>
      </c>
      <c r="I9" s="103" t="s">
        <v>42</v>
      </c>
      <c r="J9" s="103" t="s">
        <v>2407</v>
      </c>
      <c r="K9" s="103" t="s">
        <v>2389</v>
      </c>
      <c r="L9" s="103" t="s">
        <v>2443</v>
      </c>
      <c r="M9" s="103" t="s">
        <v>2444</v>
      </c>
      <c r="N9" s="103"/>
      <c r="O9" s="103" t="s">
        <v>2437</v>
      </c>
      <c r="P9" s="103"/>
      <c r="Q9" s="103" t="s">
        <v>2445</v>
      </c>
      <c r="R9" s="103">
        <v>12</v>
      </c>
      <c r="S9" s="103" t="s">
        <v>42</v>
      </c>
      <c r="T9" s="103" t="s">
        <v>519</v>
      </c>
      <c r="U9" s="16" t="s">
        <v>2446</v>
      </c>
      <c r="V9" s="103" t="s">
        <v>42</v>
      </c>
      <c r="W9" s="103" t="s">
        <v>42</v>
      </c>
      <c r="X9" s="103" t="s">
        <v>42</v>
      </c>
      <c r="Y9" s="103" t="s">
        <v>42</v>
      </c>
      <c r="Z9" s="103" t="s">
        <v>42</v>
      </c>
      <c r="AA9" s="103" t="s">
        <v>42</v>
      </c>
      <c r="AB9" s="103" t="s">
        <v>42</v>
      </c>
      <c r="AC9" s="103"/>
      <c r="AD9" s="103"/>
    </row>
    <row r="10" spans="1:76" s="93" customFormat="1" ht="15.75" customHeight="1"/>
    <row r="11" spans="1:76" s="93" customFormat="1" ht="17.25">
      <c r="L11" s="178"/>
      <c r="M11" s="178"/>
      <c r="N11" s="84" t="s">
        <v>2683</v>
      </c>
      <c r="O11" s="397" t="s">
        <v>2679</v>
      </c>
      <c r="P11" s="397" t="s">
        <v>2678</v>
      </c>
      <c r="Q11" s="80">
        <f>R11</f>
        <v>22</v>
      </c>
      <c r="R11" s="79">
        <f>SUM(R4:R10)</f>
        <v>22</v>
      </c>
    </row>
    <row r="12" spans="1:76" s="93" customFormat="1" ht="17.25">
      <c r="L12" s="178"/>
      <c r="M12" s="178"/>
      <c r="N12" s="84" t="s">
        <v>2684</v>
      </c>
      <c r="O12" s="175">
        <v>20</v>
      </c>
      <c r="P12" s="175">
        <v>2</v>
      </c>
      <c r="Q12" s="175">
        <f>O12+P12</f>
        <v>22</v>
      </c>
      <c r="R12" s="78"/>
    </row>
    <row r="13" spans="1:76" s="93" customFormat="1" ht="17.25">
      <c r="L13" s="251"/>
      <c r="M13" s="251"/>
      <c r="N13" s="84" t="s">
        <v>2685</v>
      </c>
      <c r="O13" s="398">
        <f>O12/Q12</f>
        <v>0.90909090909090906</v>
      </c>
      <c r="P13" s="398">
        <f>P12/Q12</f>
        <v>9.0909090909090912E-2</v>
      </c>
      <c r="Q13" s="399">
        <f>O13+P13</f>
        <v>1</v>
      </c>
      <c r="R13" s="78"/>
    </row>
    <row r="14" spans="1:76" s="93" customFormat="1" ht="17.25">
      <c r="K14" s="98"/>
      <c r="L14" s="98"/>
      <c r="M14" s="272"/>
      <c r="N14" s="98"/>
      <c r="O14" s="98"/>
      <c r="P14" s="98"/>
      <c r="Q14" s="272"/>
    </row>
    <row r="15" spans="1:76" s="2" customFormat="1">
      <c r="K15" s="46"/>
      <c r="L15" s="46"/>
      <c r="M15" s="46"/>
      <c r="N15" s="46"/>
      <c r="O15" s="46"/>
      <c r="P15" s="46"/>
      <c r="Q15" s="46"/>
    </row>
  </sheetData>
  <mergeCells count="7">
    <mergeCell ref="AD1:AD2"/>
    <mergeCell ref="A1:I1"/>
    <mergeCell ref="J1:L1"/>
    <mergeCell ref="M1:V1"/>
    <mergeCell ref="W1:Y1"/>
    <mergeCell ref="Z1:AB1"/>
    <mergeCell ref="AC1:AC2"/>
  </mergeCells>
  <dataValidations count="1">
    <dataValidation type="list" allowBlank="1" showErrorMessage="1" sqref="Z2" xr:uid="{00000000-0002-0000-2000-000000000000}">
      <formula1>#REF!</formula1>
    </dataValidation>
  </dataValidations>
  <hyperlinks>
    <hyperlink ref="H4" r:id="rId1" display="https://www.reporteindigo.com/reporte/conoce-el-caso-de-jose-adrian-adolescente-maya-que-a-los-14-anos-fue-detenido-y-golpeado-por-policias-de-yucatan/" xr:uid="{00000000-0004-0000-2000-000000000000}"/>
    <hyperlink ref="U8" r:id="rId2" display="https://www.yucatan.com.mx/merida/sigue-el-silencio-de-la-ssp-y-la-fiscalia" xr:uid="{00000000-0004-0000-2000-000001000000}"/>
    <hyperlink ref="F3" r:id="rId3" xr:uid="{00000000-0004-0000-2000-000002000000}"/>
    <hyperlink ref="F9" r:id="rId4" xr:uid="{00000000-0004-0000-2000-000003000000}"/>
  </hyperlinks>
  <pageMargins left="0.7" right="0.7" top="0.75" bottom="0.75" header="0.3" footer="0.3"/>
  <legacyDrawing r:id="rId5"/>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BX11"/>
  <sheetViews>
    <sheetView zoomScale="70" zoomScaleNormal="70" workbookViewId="0">
      <selection activeCell="C3" sqref="C3"/>
    </sheetView>
  </sheetViews>
  <sheetFormatPr baseColWidth="10" defaultRowHeight="15"/>
  <cols>
    <col min="2" max="2" width="15.7109375" customWidth="1"/>
    <col min="3" max="3" width="14.28515625" customWidth="1"/>
    <col min="13" max="13" width="36.28515625" customWidth="1"/>
  </cols>
  <sheetData>
    <row r="1" spans="1:76" s="67" customFormat="1" ht="37.5" customHeight="1">
      <c r="A1" s="430" t="s">
        <v>1</v>
      </c>
      <c r="B1" s="431"/>
      <c r="C1" s="431"/>
      <c r="D1" s="431"/>
      <c r="E1" s="431"/>
      <c r="F1" s="431"/>
      <c r="G1" s="431"/>
      <c r="H1" s="431"/>
      <c r="I1" s="431"/>
      <c r="J1" s="430" t="s">
        <v>6</v>
      </c>
      <c r="K1" s="431"/>
      <c r="L1" s="431"/>
      <c r="M1" s="430" t="s">
        <v>7</v>
      </c>
      <c r="N1" s="431"/>
      <c r="O1" s="431"/>
      <c r="P1" s="431"/>
      <c r="Q1" s="431"/>
      <c r="R1" s="431"/>
      <c r="S1" s="431"/>
      <c r="T1" s="431"/>
      <c r="U1" s="431"/>
      <c r="V1" s="431"/>
      <c r="W1" s="430" t="s">
        <v>8</v>
      </c>
      <c r="X1" s="431"/>
      <c r="Y1" s="431"/>
      <c r="Z1" s="430" t="s">
        <v>9</v>
      </c>
      <c r="AA1" s="431"/>
      <c r="AB1" s="431"/>
      <c r="AC1" s="428" t="s">
        <v>10</v>
      </c>
      <c r="AD1" s="428" t="s">
        <v>4</v>
      </c>
      <c r="AE1" s="224"/>
      <c r="AF1" s="224"/>
      <c r="AG1" s="224"/>
      <c r="AH1" s="224"/>
      <c r="AI1" s="224"/>
      <c r="AJ1" s="224"/>
      <c r="AK1" s="224"/>
      <c r="AL1" s="224"/>
      <c r="AM1" s="224"/>
      <c r="AN1" s="224"/>
      <c r="AO1" s="224"/>
      <c r="AP1" s="224"/>
      <c r="AQ1" s="224"/>
      <c r="AR1" s="224"/>
      <c r="AS1" s="224"/>
      <c r="AT1" s="224"/>
      <c r="AU1" s="224"/>
      <c r="AV1" s="224"/>
      <c r="AW1" s="224"/>
      <c r="AX1" s="224"/>
      <c r="AY1" s="224"/>
      <c r="AZ1" s="224"/>
      <c r="BA1" s="224"/>
      <c r="BB1" s="224"/>
      <c r="BC1" s="224"/>
      <c r="BD1" s="224"/>
      <c r="BE1" s="224"/>
      <c r="BF1" s="224"/>
      <c r="BG1" s="224"/>
      <c r="BH1" s="224"/>
      <c r="BI1" s="224"/>
      <c r="BJ1" s="224"/>
      <c r="BK1" s="224"/>
      <c r="BL1" s="224"/>
      <c r="BM1" s="224"/>
      <c r="BN1" s="224"/>
      <c r="BO1" s="224"/>
      <c r="BP1" s="224"/>
      <c r="BQ1" s="224"/>
      <c r="BR1" s="224"/>
      <c r="BS1" s="224"/>
      <c r="BT1" s="224"/>
      <c r="BU1" s="224"/>
      <c r="BV1" s="224"/>
      <c r="BW1" s="224"/>
      <c r="BX1" s="224"/>
    </row>
    <row r="2" spans="1:76" s="67" customFormat="1" ht="123.75" customHeight="1">
      <c r="A2" s="100" t="s">
        <v>0</v>
      </c>
      <c r="B2" s="100" t="s">
        <v>2</v>
      </c>
      <c r="C2" s="100" t="s">
        <v>11</v>
      </c>
      <c r="D2" s="100" t="s">
        <v>12</v>
      </c>
      <c r="E2" s="100" t="s">
        <v>13</v>
      </c>
      <c r="F2" s="100" t="s">
        <v>14</v>
      </c>
      <c r="G2" s="100" t="s">
        <v>15</v>
      </c>
      <c r="H2" s="100" t="s">
        <v>16</v>
      </c>
      <c r="I2" s="100" t="s">
        <v>17</v>
      </c>
      <c r="J2" s="100" t="s">
        <v>3</v>
      </c>
      <c r="K2" s="100" t="s">
        <v>18</v>
      </c>
      <c r="L2" s="100" t="s">
        <v>19</v>
      </c>
      <c r="M2" s="100" t="s">
        <v>20</v>
      </c>
      <c r="N2" s="100" t="s">
        <v>21</v>
      </c>
      <c r="O2" s="100" t="s">
        <v>22</v>
      </c>
      <c r="P2" s="100" t="s">
        <v>23</v>
      </c>
      <c r="Q2" s="100" t="s">
        <v>24</v>
      </c>
      <c r="R2" s="100" t="s">
        <v>25</v>
      </c>
      <c r="S2" s="100" t="s">
        <v>26</v>
      </c>
      <c r="T2" s="100" t="s">
        <v>27</v>
      </c>
      <c r="U2" s="100" t="s">
        <v>28</v>
      </c>
      <c r="V2" s="100" t="s">
        <v>29</v>
      </c>
      <c r="W2" s="100" t="s">
        <v>1033</v>
      </c>
      <c r="X2" s="100" t="s">
        <v>30</v>
      </c>
      <c r="Y2" s="100" t="s">
        <v>31</v>
      </c>
      <c r="Z2" s="100" t="s">
        <v>32</v>
      </c>
      <c r="AA2" s="100" t="s">
        <v>33</v>
      </c>
      <c r="AB2" s="100" t="s">
        <v>34</v>
      </c>
      <c r="AC2" s="429"/>
      <c r="AD2" s="429"/>
      <c r="AE2" s="224"/>
      <c r="AF2" s="224"/>
      <c r="AG2" s="224"/>
      <c r="AH2" s="224"/>
      <c r="AI2" s="224"/>
      <c r="AJ2" s="224"/>
      <c r="AK2" s="224"/>
      <c r="AL2" s="224"/>
      <c r="AM2" s="224"/>
      <c r="AN2" s="224"/>
      <c r="AO2" s="224"/>
      <c r="AP2" s="224"/>
      <c r="AQ2" s="224"/>
      <c r="AR2" s="224"/>
      <c r="AS2" s="224"/>
      <c r="AT2" s="224"/>
      <c r="AU2" s="224"/>
      <c r="AV2" s="224"/>
      <c r="AW2" s="224"/>
      <c r="AX2" s="224"/>
      <c r="AY2" s="224"/>
      <c r="AZ2" s="224"/>
      <c r="BA2" s="224"/>
      <c r="BB2" s="224"/>
      <c r="BC2" s="224"/>
      <c r="BD2" s="224"/>
      <c r="BE2" s="224"/>
      <c r="BF2" s="224"/>
      <c r="BG2" s="224"/>
      <c r="BH2" s="224"/>
      <c r="BI2" s="224"/>
      <c r="BJ2" s="224"/>
      <c r="BK2" s="224"/>
      <c r="BL2" s="224"/>
      <c r="BM2" s="224"/>
      <c r="BN2" s="224"/>
      <c r="BO2" s="224"/>
      <c r="BP2" s="224"/>
      <c r="BQ2" s="224"/>
      <c r="BR2" s="224"/>
      <c r="BS2" s="224"/>
      <c r="BT2" s="224"/>
      <c r="BU2" s="224"/>
      <c r="BV2" s="224"/>
      <c r="BW2" s="224"/>
      <c r="BX2" s="224"/>
    </row>
    <row r="3" spans="1:76" s="67" customFormat="1" ht="135" customHeight="1">
      <c r="A3" s="103"/>
      <c r="B3" s="104">
        <v>43923</v>
      </c>
      <c r="C3" s="105" t="s">
        <v>2447</v>
      </c>
      <c r="D3" s="103" t="s">
        <v>2448</v>
      </c>
      <c r="E3" s="103" t="s">
        <v>145</v>
      </c>
      <c r="F3" s="103" t="s">
        <v>2449</v>
      </c>
      <c r="G3" s="103"/>
      <c r="H3" s="103"/>
      <c r="I3" s="103" t="s">
        <v>42</v>
      </c>
      <c r="J3" s="103" t="s">
        <v>1030</v>
      </c>
      <c r="K3" s="103" t="s">
        <v>1030</v>
      </c>
      <c r="L3" s="103" t="s">
        <v>42</v>
      </c>
      <c r="M3" s="103" t="s">
        <v>2450</v>
      </c>
      <c r="N3" s="103" t="s">
        <v>42</v>
      </c>
      <c r="O3" s="103" t="s">
        <v>2451</v>
      </c>
      <c r="P3" s="103" t="s">
        <v>2452</v>
      </c>
      <c r="Q3" s="103" t="s">
        <v>42</v>
      </c>
      <c r="R3" s="103">
        <v>2</v>
      </c>
      <c r="S3" s="103" t="s">
        <v>42</v>
      </c>
      <c r="T3" s="103" t="s">
        <v>195</v>
      </c>
      <c r="U3" s="103" t="s">
        <v>2453</v>
      </c>
      <c r="V3" s="103"/>
      <c r="W3" s="103" t="s">
        <v>42</v>
      </c>
      <c r="X3" s="103" t="s">
        <v>42</v>
      </c>
      <c r="Y3" s="103" t="s">
        <v>42</v>
      </c>
      <c r="Z3" s="103" t="s">
        <v>42</v>
      </c>
      <c r="AA3" s="103" t="s">
        <v>42</v>
      </c>
      <c r="AB3" s="103" t="s">
        <v>42</v>
      </c>
      <c r="AC3" s="103"/>
      <c r="AD3" s="103"/>
    </row>
    <row r="4" spans="1:76" s="2" customFormat="1"/>
    <row r="5" spans="1:76" s="2" customFormat="1" ht="17.25">
      <c r="O5" s="84" t="s">
        <v>2683</v>
      </c>
      <c r="P5" s="250" t="s">
        <v>2678</v>
      </c>
      <c r="Q5" s="80">
        <v>2</v>
      </c>
      <c r="R5" s="2">
        <v>2</v>
      </c>
    </row>
    <row r="6" spans="1:76" s="2" customFormat="1" ht="17.25">
      <c r="O6" s="84" t="s">
        <v>2684</v>
      </c>
      <c r="P6" s="176">
        <v>2</v>
      </c>
      <c r="Q6" s="176">
        <f>P6</f>
        <v>2</v>
      </c>
    </row>
    <row r="7" spans="1:76" s="2" customFormat="1" ht="17.25">
      <c r="O7" s="84" t="s">
        <v>2685</v>
      </c>
      <c r="P7" s="217">
        <f>P6/Q5</f>
        <v>1</v>
      </c>
      <c r="Q7" s="393">
        <f>P7</f>
        <v>1</v>
      </c>
    </row>
    <row r="8" spans="1:76" s="2" customFormat="1"/>
    <row r="9" spans="1:76" s="2" customFormat="1"/>
    <row r="10" spans="1:76" s="2" customFormat="1"/>
    <row r="11" spans="1:76" s="2" customFormat="1"/>
  </sheetData>
  <mergeCells count="7">
    <mergeCell ref="AD1:AD2"/>
    <mergeCell ref="A1:I1"/>
    <mergeCell ref="J1:L1"/>
    <mergeCell ref="M1:V1"/>
    <mergeCell ref="W1:Y1"/>
    <mergeCell ref="Z1:AB1"/>
    <mergeCell ref="AC1:AC2"/>
  </mergeCells>
  <dataValidations count="1">
    <dataValidation type="list" allowBlank="1" showErrorMessage="1" sqref="Z2" xr:uid="{00000000-0002-0000-2100-000000000000}">
      <formula1>#REF!</formula1>
    </dataValidation>
  </dataValidations>
  <pageMargins left="0.7" right="0.7" top="0.75" bottom="0.75" header="0.3" footer="0.3"/>
  <legacyDrawing r:id="rId1"/>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BX9"/>
  <sheetViews>
    <sheetView topLeftCell="B1" zoomScale="90" zoomScaleNormal="90" workbookViewId="0">
      <selection activeCell="M12" sqref="M12"/>
    </sheetView>
  </sheetViews>
  <sheetFormatPr baseColWidth="10" defaultRowHeight="15"/>
  <cols>
    <col min="1" max="1" width="11.5703125" hidden="1" customWidth="1"/>
    <col min="2" max="2" width="15.7109375" bestFit="1" customWidth="1"/>
    <col min="18" max="18" width="11.5703125" bestFit="1" customWidth="1"/>
  </cols>
  <sheetData>
    <row r="1" spans="1:76" s="67" customFormat="1" ht="37.5" customHeight="1">
      <c r="A1" s="430" t="s">
        <v>1</v>
      </c>
      <c r="B1" s="431"/>
      <c r="C1" s="431"/>
      <c r="D1" s="431"/>
      <c r="E1" s="431"/>
      <c r="F1" s="431"/>
      <c r="G1" s="431"/>
      <c r="H1" s="431"/>
      <c r="I1" s="431"/>
      <c r="J1" s="430" t="s">
        <v>6</v>
      </c>
      <c r="K1" s="431"/>
      <c r="L1" s="431"/>
      <c r="M1" s="430" t="s">
        <v>7</v>
      </c>
      <c r="N1" s="431"/>
      <c r="O1" s="431"/>
      <c r="P1" s="431"/>
      <c r="Q1" s="431"/>
      <c r="R1" s="431"/>
      <c r="S1" s="431"/>
      <c r="T1" s="431"/>
      <c r="U1" s="431"/>
      <c r="V1" s="431"/>
      <c r="W1" s="430" t="s">
        <v>8</v>
      </c>
      <c r="X1" s="431"/>
      <c r="Y1" s="431"/>
      <c r="Z1" s="430" t="s">
        <v>9</v>
      </c>
      <c r="AA1" s="431"/>
      <c r="AB1" s="431"/>
      <c r="AC1" s="428" t="s">
        <v>10</v>
      </c>
      <c r="AD1" s="428" t="s">
        <v>4</v>
      </c>
      <c r="AE1" s="224"/>
      <c r="AF1" s="224"/>
      <c r="AG1" s="224"/>
      <c r="AH1" s="224"/>
      <c r="AI1" s="224"/>
      <c r="AJ1" s="224"/>
      <c r="AK1" s="224"/>
      <c r="AL1" s="224"/>
      <c r="AM1" s="224"/>
      <c r="AN1" s="224"/>
      <c r="AO1" s="224"/>
      <c r="AP1" s="224"/>
      <c r="AQ1" s="224"/>
      <c r="AR1" s="224"/>
      <c r="AS1" s="224"/>
      <c r="AT1" s="224"/>
      <c r="AU1" s="224"/>
      <c r="AV1" s="224"/>
      <c r="AW1" s="224"/>
      <c r="AX1" s="224"/>
      <c r="AY1" s="224"/>
      <c r="AZ1" s="224"/>
      <c r="BA1" s="224"/>
      <c r="BB1" s="224"/>
      <c r="BC1" s="224"/>
      <c r="BD1" s="224"/>
      <c r="BE1" s="224"/>
      <c r="BF1" s="224"/>
      <c r="BG1" s="224"/>
      <c r="BH1" s="224"/>
      <c r="BI1" s="224"/>
      <c r="BJ1" s="224"/>
      <c r="BK1" s="224"/>
      <c r="BL1" s="224"/>
      <c r="BM1" s="224"/>
      <c r="BN1" s="224"/>
      <c r="BO1" s="224"/>
      <c r="BP1" s="224"/>
      <c r="BQ1" s="224"/>
      <c r="BR1" s="224"/>
      <c r="BS1" s="224"/>
      <c r="BT1" s="224"/>
      <c r="BU1" s="224"/>
      <c r="BV1" s="224"/>
      <c r="BW1" s="224"/>
      <c r="BX1" s="224"/>
    </row>
    <row r="2" spans="1:76" s="67" customFormat="1" ht="123.75" customHeight="1">
      <c r="A2" s="100" t="s">
        <v>0</v>
      </c>
      <c r="B2" s="100" t="s">
        <v>2</v>
      </c>
      <c r="C2" s="100" t="s">
        <v>11</v>
      </c>
      <c r="D2" s="100" t="s">
        <v>12</v>
      </c>
      <c r="E2" s="100" t="s">
        <v>13</v>
      </c>
      <c r="F2" s="100" t="s">
        <v>14</v>
      </c>
      <c r="G2" s="100" t="s">
        <v>15</v>
      </c>
      <c r="H2" s="100" t="s">
        <v>16</v>
      </c>
      <c r="I2" s="100" t="s">
        <v>17</v>
      </c>
      <c r="J2" s="100" t="s">
        <v>3</v>
      </c>
      <c r="K2" s="100" t="s">
        <v>18</v>
      </c>
      <c r="L2" s="100" t="s">
        <v>19</v>
      </c>
      <c r="M2" s="100" t="s">
        <v>20</v>
      </c>
      <c r="N2" s="100" t="s">
        <v>21</v>
      </c>
      <c r="O2" s="100" t="s">
        <v>22</v>
      </c>
      <c r="P2" s="100" t="s">
        <v>23</v>
      </c>
      <c r="Q2" s="100" t="s">
        <v>24</v>
      </c>
      <c r="R2" s="100" t="s">
        <v>25</v>
      </c>
      <c r="S2" s="100" t="s">
        <v>26</v>
      </c>
      <c r="T2" s="100" t="s">
        <v>27</v>
      </c>
      <c r="U2" s="100" t="s">
        <v>28</v>
      </c>
      <c r="V2" s="100" t="s">
        <v>29</v>
      </c>
      <c r="W2" s="100" t="s">
        <v>1033</v>
      </c>
      <c r="X2" s="100" t="s">
        <v>30</v>
      </c>
      <c r="Y2" s="100" t="s">
        <v>31</v>
      </c>
      <c r="Z2" s="100" t="s">
        <v>32</v>
      </c>
      <c r="AA2" s="100" t="s">
        <v>33</v>
      </c>
      <c r="AB2" s="100" t="s">
        <v>34</v>
      </c>
      <c r="AC2" s="429"/>
      <c r="AD2" s="429"/>
      <c r="AE2" s="224"/>
      <c r="AF2" s="224"/>
      <c r="AG2" s="224"/>
      <c r="AH2" s="224"/>
      <c r="AI2" s="224"/>
      <c r="AJ2" s="224"/>
      <c r="AK2" s="224"/>
      <c r="AL2" s="224"/>
      <c r="AM2" s="224"/>
      <c r="AN2" s="224"/>
      <c r="AO2" s="224"/>
      <c r="AP2" s="224"/>
      <c r="AQ2" s="224"/>
      <c r="AR2" s="224"/>
      <c r="AS2" s="224"/>
      <c r="AT2" s="224"/>
      <c r="AU2" s="224"/>
      <c r="AV2" s="224"/>
      <c r="AW2" s="224"/>
      <c r="AX2" s="224"/>
      <c r="AY2" s="224"/>
      <c r="AZ2" s="224"/>
      <c r="BA2" s="224"/>
      <c r="BB2" s="224"/>
      <c r="BC2" s="224"/>
      <c r="BD2" s="224"/>
      <c r="BE2" s="224"/>
      <c r="BF2" s="224"/>
      <c r="BG2" s="224"/>
      <c r="BH2" s="224"/>
      <c r="BI2" s="224"/>
      <c r="BJ2" s="224"/>
      <c r="BK2" s="224"/>
      <c r="BL2" s="224"/>
      <c r="BM2" s="224"/>
      <c r="BN2" s="224"/>
      <c r="BO2" s="224"/>
      <c r="BP2" s="224"/>
      <c r="BQ2" s="224"/>
      <c r="BR2" s="224"/>
      <c r="BS2" s="224"/>
      <c r="BT2" s="224"/>
      <c r="BU2" s="224"/>
      <c r="BV2" s="224"/>
      <c r="BW2" s="224"/>
      <c r="BX2" s="224"/>
    </row>
    <row r="3" spans="1:76" s="234" customFormat="1" ht="15.75" customHeight="1">
      <c r="A3" s="249">
        <v>81</v>
      </c>
      <c r="B3" s="188">
        <v>43839</v>
      </c>
      <c r="C3" s="15" t="s">
        <v>35</v>
      </c>
      <c r="D3" s="16" t="s">
        <v>45</v>
      </c>
      <c r="E3" s="16" t="s">
        <v>37</v>
      </c>
      <c r="F3" s="184" t="s">
        <v>984</v>
      </c>
      <c r="G3" s="16" t="s">
        <v>45</v>
      </c>
      <c r="H3" s="185" t="s">
        <v>985</v>
      </c>
      <c r="I3" s="190" t="s">
        <v>986</v>
      </c>
      <c r="J3" s="16" t="s">
        <v>37</v>
      </c>
      <c r="K3" s="16" t="s">
        <v>37</v>
      </c>
      <c r="L3" s="189" t="s">
        <v>987</v>
      </c>
      <c r="M3" s="16" t="s">
        <v>988</v>
      </c>
      <c r="N3" s="16" t="s">
        <v>37</v>
      </c>
      <c r="O3" s="16" t="s">
        <v>150</v>
      </c>
      <c r="P3" s="16" t="s">
        <v>98</v>
      </c>
      <c r="Q3" s="16" t="s">
        <v>617</v>
      </c>
      <c r="R3" s="16">
        <v>32</v>
      </c>
      <c r="S3" s="16" t="s">
        <v>37</v>
      </c>
      <c r="T3" s="16" t="s">
        <v>37</v>
      </c>
      <c r="U3" s="16" t="s">
        <v>930</v>
      </c>
      <c r="V3" s="16" t="s">
        <v>989</v>
      </c>
      <c r="W3" s="16" t="s">
        <v>81</v>
      </c>
      <c r="X3" s="16" t="s">
        <v>201</v>
      </c>
      <c r="Y3" s="16" t="s">
        <v>976</v>
      </c>
      <c r="Z3" s="16" t="s">
        <v>61</v>
      </c>
      <c r="AA3" s="16" t="s">
        <v>201</v>
      </c>
      <c r="AB3" s="16"/>
      <c r="AC3" s="16"/>
      <c r="AD3" s="16"/>
    </row>
    <row r="4" spans="1:76" s="234" customFormat="1" ht="32.25" customHeight="1">
      <c r="A4" s="249">
        <v>36</v>
      </c>
      <c r="B4" s="364">
        <v>43431</v>
      </c>
      <c r="C4" s="15" t="s">
        <v>35</v>
      </c>
      <c r="D4" s="16" t="s">
        <v>501</v>
      </c>
      <c r="E4" s="16" t="s">
        <v>59</v>
      </c>
      <c r="F4" s="187" t="s">
        <v>502</v>
      </c>
      <c r="G4" s="16" t="s">
        <v>50</v>
      </c>
      <c r="H4" s="402" t="s">
        <v>503</v>
      </c>
      <c r="I4" s="16"/>
      <c r="J4" s="16" t="s">
        <v>504</v>
      </c>
      <c r="K4" s="16"/>
      <c r="L4" s="16" t="s">
        <v>505</v>
      </c>
      <c r="M4" s="16" t="s">
        <v>506</v>
      </c>
      <c r="N4" s="16" t="s">
        <v>507</v>
      </c>
      <c r="O4" s="16" t="s">
        <v>150</v>
      </c>
      <c r="P4" s="16" t="s">
        <v>508</v>
      </c>
      <c r="Q4" s="16"/>
      <c r="R4" s="16" t="s">
        <v>1036</v>
      </c>
      <c r="S4" s="16"/>
      <c r="T4" s="16" t="s">
        <v>59</v>
      </c>
      <c r="U4" s="16"/>
      <c r="V4" s="16"/>
      <c r="W4" s="16" t="s">
        <v>57</v>
      </c>
      <c r="X4" s="16"/>
      <c r="Y4" s="16"/>
      <c r="Z4" s="16" t="s">
        <v>61</v>
      </c>
      <c r="AA4" s="16" t="s">
        <v>509</v>
      </c>
      <c r="AB4" s="16"/>
      <c r="AC4" s="16"/>
      <c r="AD4" s="16"/>
    </row>
    <row r="5" spans="1:76" s="234" customFormat="1" ht="15.75" customHeight="1">
      <c r="A5" s="249">
        <v>37</v>
      </c>
      <c r="B5" s="364">
        <v>43425</v>
      </c>
      <c r="C5" s="15" t="s">
        <v>35</v>
      </c>
      <c r="D5" s="16" t="s">
        <v>510</v>
      </c>
      <c r="E5" s="16" t="s">
        <v>59</v>
      </c>
      <c r="F5" s="187" t="s">
        <v>511</v>
      </c>
      <c r="G5" s="16" t="s">
        <v>152</v>
      </c>
      <c r="H5" s="16" t="s">
        <v>512</v>
      </c>
      <c r="I5" s="16" t="s">
        <v>513</v>
      </c>
      <c r="J5" s="16" t="s">
        <v>504</v>
      </c>
      <c r="K5" s="16"/>
      <c r="L5" s="16" t="s">
        <v>514</v>
      </c>
      <c r="M5" s="16" t="s">
        <v>515</v>
      </c>
      <c r="N5" s="16" t="s">
        <v>516</v>
      </c>
      <c r="O5" s="16" t="s">
        <v>218</v>
      </c>
      <c r="P5" s="16" t="s">
        <v>517</v>
      </c>
      <c r="Q5" s="16" t="s">
        <v>518</v>
      </c>
      <c r="R5" s="16" t="s">
        <v>37</v>
      </c>
      <c r="S5" s="16"/>
      <c r="T5" s="16" t="s">
        <v>519</v>
      </c>
      <c r="U5" s="16" t="s">
        <v>520</v>
      </c>
      <c r="V5" s="16"/>
      <c r="W5" s="16" t="s">
        <v>81</v>
      </c>
      <c r="X5" s="16" t="s">
        <v>521</v>
      </c>
      <c r="Y5" s="16"/>
      <c r="Z5" s="16" t="s">
        <v>61</v>
      </c>
      <c r="AA5" s="16" t="s">
        <v>522</v>
      </c>
      <c r="AB5" s="16"/>
      <c r="AC5" s="16"/>
      <c r="AD5" s="16"/>
    </row>
    <row r="6" spans="1:76" s="234" customFormat="1" ht="15.75" customHeight="1">
      <c r="A6" s="249">
        <v>57</v>
      </c>
      <c r="B6" s="401">
        <v>43631</v>
      </c>
      <c r="C6" s="15" t="s">
        <v>182</v>
      </c>
      <c r="D6" s="16" t="s">
        <v>749</v>
      </c>
      <c r="E6" s="16" t="s">
        <v>59</v>
      </c>
      <c r="F6" s="184" t="s">
        <v>750</v>
      </c>
      <c r="G6" s="16" t="s">
        <v>751</v>
      </c>
      <c r="H6" s="16" t="s">
        <v>752</v>
      </c>
      <c r="I6" s="16" t="s">
        <v>753</v>
      </c>
      <c r="J6" s="16"/>
      <c r="K6" s="16"/>
      <c r="L6" s="16"/>
      <c r="M6" s="16"/>
      <c r="N6" s="16"/>
      <c r="O6" s="16"/>
      <c r="P6" s="16"/>
      <c r="Q6" s="16"/>
      <c r="R6" s="16" t="s">
        <v>1037</v>
      </c>
      <c r="S6" s="16"/>
      <c r="T6" s="16"/>
      <c r="U6" s="16"/>
      <c r="V6" s="16"/>
      <c r="W6" s="16"/>
      <c r="X6" s="16" t="s">
        <v>467</v>
      </c>
      <c r="Y6" s="16"/>
      <c r="Z6" s="16"/>
      <c r="AA6" s="16"/>
      <c r="AB6" s="16"/>
      <c r="AC6" s="16"/>
      <c r="AD6" s="16"/>
    </row>
    <row r="7" spans="1:76" s="234" customFormat="1" ht="15.75" customHeight="1">
      <c r="A7" s="249">
        <v>66</v>
      </c>
      <c r="B7" s="188">
        <v>43677</v>
      </c>
      <c r="C7" s="15" t="s">
        <v>182</v>
      </c>
      <c r="D7" s="16" t="s">
        <v>850</v>
      </c>
      <c r="E7" s="16" t="s">
        <v>59</v>
      </c>
      <c r="F7" s="184" t="s">
        <v>851</v>
      </c>
      <c r="G7" s="16" t="s">
        <v>852</v>
      </c>
      <c r="H7" s="16" t="s">
        <v>853</v>
      </c>
      <c r="I7" s="185"/>
      <c r="J7" s="16"/>
      <c r="K7" s="16"/>
      <c r="L7" s="16"/>
      <c r="M7" s="189"/>
      <c r="N7" s="16" t="s">
        <v>847</v>
      </c>
      <c r="O7" s="16" t="s">
        <v>150</v>
      </c>
      <c r="P7" s="16" t="s">
        <v>98</v>
      </c>
      <c r="Q7" s="16" t="s">
        <v>198</v>
      </c>
      <c r="R7" s="16" t="s">
        <v>854</v>
      </c>
      <c r="S7" s="16" t="s">
        <v>847</v>
      </c>
      <c r="T7" s="16" t="s">
        <v>847</v>
      </c>
      <c r="U7" s="16" t="s">
        <v>283</v>
      </c>
      <c r="V7" s="16" t="s">
        <v>847</v>
      </c>
      <c r="W7" s="16" t="s">
        <v>44</v>
      </c>
      <c r="X7" s="16" t="s">
        <v>839</v>
      </c>
      <c r="Y7" s="16"/>
      <c r="Z7" s="16"/>
      <c r="AA7" s="16"/>
      <c r="AB7" s="16"/>
      <c r="AC7" s="16" t="s">
        <v>855</v>
      </c>
      <c r="AD7" s="16"/>
    </row>
    <row r="8" spans="1:76" s="234" customFormat="1" ht="15.75" customHeight="1">
      <c r="A8" s="249">
        <v>92</v>
      </c>
      <c r="B8" s="17">
        <v>43972</v>
      </c>
      <c r="C8" s="15" t="s">
        <v>1099</v>
      </c>
      <c r="D8" s="16" t="s">
        <v>1100</v>
      </c>
      <c r="E8" s="16" t="s">
        <v>37</v>
      </c>
      <c r="F8" s="18" t="s">
        <v>1098</v>
      </c>
      <c r="G8" s="16" t="s">
        <v>852</v>
      </c>
      <c r="H8" s="16" t="s">
        <v>1097</v>
      </c>
      <c r="I8" s="16"/>
      <c r="J8" s="16" t="s">
        <v>1101</v>
      </c>
      <c r="K8" s="16" t="s">
        <v>37</v>
      </c>
      <c r="L8" s="16" t="s">
        <v>102</v>
      </c>
      <c r="M8" s="16" t="s">
        <v>1102</v>
      </c>
      <c r="N8" s="16" t="s">
        <v>1103</v>
      </c>
      <c r="O8" s="16" t="s">
        <v>1054</v>
      </c>
      <c r="P8" s="16" t="s">
        <v>1104</v>
      </c>
      <c r="Q8" s="16" t="s">
        <v>1054</v>
      </c>
      <c r="R8" s="16" t="s">
        <v>37</v>
      </c>
      <c r="S8" s="16" t="s">
        <v>37</v>
      </c>
      <c r="T8" s="16" t="s">
        <v>37</v>
      </c>
      <c r="U8" s="16" t="s">
        <v>1105</v>
      </c>
      <c r="V8" s="16" t="s">
        <v>37</v>
      </c>
      <c r="W8" s="16" t="s">
        <v>37</v>
      </c>
      <c r="X8" s="16"/>
      <c r="Y8" s="16"/>
      <c r="Z8" s="16" t="s">
        <v>1106</v>
      </c>
      <c r="AA8" s="16"/>
      <c r="AB8" s="16"/>
      <c r="AC8" s="16"/>
      <c r="AD8" s="16" t="s">
        <v>1107</v>
      </c>
    </row>
    <row r="9" spans="1:76" s="234" customFormat="1" ht="15.75" customHeight="1">
      <c r="A9" s="249">
        <v>118</v>
      </c>
      <c r="B9" s="17">
        <v>43350</v>
      </c>
      <c r="C9" s="15" t="s">
        <v>1347</v>
      </c>
      <c r="D9" s="16" t="s">
        <v>1348</v>
      </c>
      <c r="E9" s="16" t="s">
        <v>37</v>
      </c>
      <c r="F9" s="18" t="s">
        <v>1346</v>
      </c>
      <c r="G9" s="16" t="s">
        <v>1349</v>
      </c>
      <c r="H9" s="16" t="s">
        <v>1350</v>
      </c>
      <c r="I9" s="16" t="s">
        <v>1351</v>
      </c>
      <c r="J9" s="16" t="s">
        <v>1352</v>
      </c>
      <c r="K9" s="16" t="s">
        <v>37</v>
      </c>
      <c r="L9" s="16" t="s">
        <v>1352</v>
      </c>
      <c r="M9" s="16" t="s">
        <v>1353</v>
      </c>
      <c r="N9" s="16" t="s">
        <v>1357</v>
      </c>
      <c r="O9" s="16" t="s">
        <v>150</v>
      </c>
      <c r="P9" s="16" t="s">
        <v>1323</v>
      </c>
      <c r="Q9" s="16" t="s">
        <v>1356</v>
      </c>
      <c r="R9" s="16">
        <v>17</v>
      </c>
      <c r="S9" s="16" t="s">
        <v>37</v>
      </c>
      <c r="T9" s="16" t="s">
        <v>37</v>
      </c>
      <c r="U9" s="16" t="s">
        <v>1334</v>
      </c>
      <c r="V9" s="16" t="s">
        <v>37</v>
      </c>
      <c r="W9" s="16" t="s">
        <v>617</v>
      </c>
      <c r="X9" s="16" t="s">
        <v>1118</v>
      </c>
      <c r="Y9" s="16"/>
      <c r="Z9" s="20" t="s">
        <v>1355</v>
      </c>
      <c r="AA9" s="20"/>
      <c r="AB9" s="20"/>
      <c r="AC9" s="20"/>
      <c r="AD9" s="20" t="s">
        <v>1354</v>
      </c>
    </row>
  </sheetData>
  <mergeCells count="7">
    <mergeCell ref="AD1:AD2"/>
    <mergeCell ref="A1:I1"/>
    <mergeCell ref="J1:L1"/>
    <mergeCell ref="M1:V1"/>
    <mergeCell ref="W1:Y1"/>
    <mergeCell ref="Z1:AB1"/>
    <mergeCell ref="AC1:AC2"/>
  </mergeCells>
  <dataValidations count="2">
    <dataValidation type="list" allowBlank="1" showErrorMessage="1" sqref="W3:W7" xr:uid="{00000000-0002-0000-2200-000000000000}">
      <formula1>#REF!</formula1>
    </dataValidation>
    <dataValidation type="list" allowBlank="1" showErrorMessage="1" sqref="O3:O7 O9 T4 K4:K7 C3:C7 Z2:Z5 AC7 E3:E7 E9" xr:uid="{00000000-0002-0000-2200-000001000000}">
      <formula1>#REF!</formula1>
    </dataValidation>
  </dataValidations>
  <hyperlinks>
    <hyperlink ref="F3" r:id="rId1" xr:uid="{00000000-0004-0000-2200-000000000000}"/>
    <hyperlink ref="F4" r:id="rId2" xr:uid="{00000000-0004-0000-2200-000001000000}"/>
    <hyperlink ref="F5" r:id="rId3" xr:uid="{00000000-0004-0000-2200-000002000000}"/>
    <hyperlink ref="F6" r:id="rId4" xr:uid="{00000000-0004-0000-2200-000003000000}"/>
    <hyperlink ref="F7" r:id="rId5" xr:uid="{00000000-0004-0000-2200-000004000000}"/>
    <hyperlink ref="F8" r:id="rId6" xr:uid="{00000000-0004-0000-2200-000005000000}"/>
    <hyperlink ref="F9" r:id="rId7" xr:uid="{00000000-0004-0000-2200-000006000000}"/>
  </hyperlinks>
  <pageMargins left="0.7" right="0.7" top="0.75" bottom="0.75" header="0.3" footer="0.3"/>
  <legacyDrawing r:id="rId8"/>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57"/>
  <sheetViews>
    <sheetView topLeftCell="D1" zoomScale="60" zoomScaleNormal="60" workbookViewId="0">
      <selection activeCell="R4" sqref="R4"/>
    </sheetView>
  </sheetViews>
  <sheetFormatPr baseColWidth="10" defaultRowHeight="15"/>
  <cols>
    <col min="1" max="1" width="11.42578125" hidden="1" customWidth="1"/>
    <col min="2" max="2" width="24.7109375" customWidth="1"/>
    <col min="3" max="3" width="15.28515625" customWidth="1"/>
    <col min="5" max="5" width="17.85546875" customWidth="1"/>
    <col min="6" max="6" width="50.28515625" customWidth="1"/>
    <col min="8" max="8" width="21.85546875" customWidth="1"/>
    <col min="9" max="9" width="29.7109375" customWidth="1"/>
    <col min="10" max="10" width="14.85546875" customWidth="1"/>
    <col min="12" max="12" width="45.7109375" customWidth="1"/>
    <col min="13" max="13" width="48" customWidth="1"/>
    <col min="14" max="14" width="45.5703125" customWidth="1"/>
    <col min="15" max="15" width="14.85546875" customWidth="1"/>
    <col min="16" max="16" width="14" customWidth="1"/>
    <col min="17" max="17" width="17.85546875" customWidth="1"/>
    <col min="19" max="19" width="41.5703125" customWidth="1"/>
    <col min="20" max="20" width="24.42578125" customWidth="1"/>
    <col min="21" max="21" width="27.42578125" customWidth="1"/>
    <col min="22" max="22" width="24.85546875" customWidth="1"/>
    <col min="23" max="23" width="20.85546875" customWidth="1"/>
    <col min="24" max="24" width="20.140625" customWidth="1"/>
    <col min="25" max="25" width="22.28515625" customWidth="1"/>
    <col min="26" max="26" width="23.28515625" customWidth="1"/>
    <col min="27" max="27" width="20.42578125" customWidth="1"/>
    <col min="28" max="28" width="23.140625" customWidth="1"/>
    <col min="29" max="29" width="44.42578125" customWidth="1"/>
    <col min="30" max="30" width="36.85546875" customWidth="1"/>
  </cols>
  <sheetData>
    <row r="1" spans="1:30" s="2" customFormat="1" ht="37.5" customHeight="1">
      <c r="A1" s="430" t="s">
        <v>1</v>
      </c>
      <c r="B1" s="431"/>
      <c r="C1" s="431"/>
      <c r="D1" s="431"/>
      <c r="E1" s="431"/>
      <c r="F1" s="431"/>
      <c r="G1" s="431"/>
      <c r="H1" s="431"/>
      <c r="I1" s="431"/>
      <c r="J1" s="430" t="s">
        <v>6</v>
      </c>
      <c r="K1" s="431"/>
      <c r="L1" s="431"/>
      <c r="M1" s="430" t="s">
        <v>7</v>
      </c>
      <c r="N1" s="431"/>
      <c r="O1" s="431"/>
      <c r="P1" s="431"/>
      <c r="Q1" s="431"/>
      <c r="R1" s="431"/>
      <c r="S1" s="431"/>
      <c r="T1" s="431"/>
      <c r="U1" s="431"/>
      <c r="V1" s="431"/>
      <c r="W1" s="430" t="s">
        <v>8</v>
      </c>
      <c r="X1" s="431"/>
      <c r="Y1" s="431"/>
      <c r="Z1" s="430" t="s">
        <v>9</v>
      </c>
      <c r="AA1" s="431"/>
      <c r="AB1" s="431"/>
      <c r="AC1" s="428" t="s">
        <v>10</v>
      </c>
      <c r="AD1" s="428" t="s">
        <v>4</v>
      </c>
    </row>
    <row r="2" spans="1:30" s="2" customFormat="1" ht="87.75" customHeight="1">
      <c r="A2" s="100" t="s">
        <v>0</v>
      </c>
      <c r="B2" s="100" t="s">
        <v>2</v>
      </c>
      <c r="C2" s="100" t="s">
        <v>11</v>
      </c>
      <c r="D2" s="100" t="s">
        <v>12</v>
      </c>
      <c r="E2" s="100" t="s">
        <v>13</v>
      </c>
      <c r="F2" s="100" t="s">
        <v>14</v>
      </c>
      <c r="G2" s="100" t="s">
        <v>15</v>
      </c>
      <c r="H2" s="100" t="s">
        <v>16</v>
      </c>
      <c r="I2" s="100" t="s">
        <v>17</v>
      </c>
      <c r="J2" s="100" t="s">
        <v>3</v>
      </c>
      <c r="K2" s="100" t="s">
        <v>18</v>
      </c>
      <c r="L2" s="100" t="s">
        <v>19</v>
      </c>
      <c r="M2" s="100" t="s">
        <v>20</v>
      </c>
      <c r="N2" s="100" t="s">
        <v>21</v>
      </c>
      <c r="O2" s="100" t="s">
        <v>22</v>
      </c>
      <c r="P2" s="100" t="s">
        <v>23</v>
      </c>
      <c r="Q2" s="100" t="s">
        <v>24</v>
      </c>
      <c r="R2" s="100" t="s">
        <v>25</v>
      </c>
      <c r="S2" s="100" t="s">
        <v>26</v>
      </c>
      <c r="T2" s="100" t="s">
        <v>27</v>
      </c>
      <c r="U2" s="100" t="s">
        <v>28</v>
      </c>
      <c r="V2" s="100" t="s">
        <v>29</v>
      </c>
      <c r="W2" s="100" t="s">
        <v>1033</v>
      </c>
      <c r="X2" s="100" t="s">
        <v>30</v>
      </c>
      <c r="Y2" s="100" t="s">
        <v>31</v>
      </c>
      <c r="Z2" s="100" t="s">
        <v>32</v>
      </c>
      <c r="AA2" s="100" t="s">
        <v>33</v>
      </c>
      <c r="AB2" s="100" t="s">
        <v>34</v>
      </c>
      <c r="AC2" s="429"/>
      <c r="AD2" s="429"/>
    </row>
    <row r="3" spans="1:30" s="2" customFormat="1" ht="49.5" customHeight="1">
      <c r="A3" s="111">
        <v>19</v>
      </c>
      <c r="B3" s="112">
        <v>42779</v>
      </c>
      <c r="C3" s="119" t="s">
        <v>35</v>
      </c>
      <c r="D3" s="111" t="s">
        <v>45</v>
      </c>
      <c r="E3" s="111" t="s">
        <v>37</v>
      </c>
      <c r="F3" s="116" t="s">
        <v>309</v>
      </c>
      <c r="G3" s="111" t="s">
        <v>50</v>
      </c>
      <c r="H3" s="111" t="s">
        <v>310</v>
      </c>
      <c r="I3" s="111" t="s">
        <v>311</v>
      </c>
      <c r="J3" s="111" t="s">
        <v>312</v>
      </c>
      <c r="K3" s="111" t="s">
        <v>95</v>
      </c>
      <c r="L3" s="111" t="s">
        <v>313</v>
      </c>
      <c r="M3" s="111" t="s">
        <v>314</v>
      </c>
      <c r="N3" s="111" t="s">
        <v>315</v>
      </c>
      <c r="O3" s="111" t="s">
        <v>55</v>
      </c>
      <c r="P3" s="111" t="s">
        <v>316</v>
      </c>
      <c r="Q3" s="111" t="s">
        <v>317</v>
      </c>
      <c r="R3" s="111">
        <v>10</v>
      </c>
      <c r="S3" s="111" t="s">
        <v>41</v>
      </c>
      <c r="T3" s="111" t="s">
        <v>42</v>
      </c>
      <c r="U3" s="111" t="s">
        <v>43</v>
      </c>
      <c r="V3" s="111" t="s">
        <v>268</v>
      </c>
      <c r="W3" s="111" t="s">
        <v>198</v>
      </c>
      <c r="X3" s="111"/>
      <c r="Y3" s="111"/>
      <c r="Z3" s="111" t="s">
        <v>61</v>
      </c>
      <c r="AA3" s="111" t="s">
        <v>318</v>
      </c>
      <c r="AB3" s="111"/>
      <c r="AC3" s="111"/>
      <c r="AD3" s="111"/>
    </row>
    <row r="4" spans="1:30" s="2" customFormat="1" ht="53.25" customHeight="1">
      <c r="A4" s="111">
        <v>34</v>
      </c>
      <c r="B4" s="120">
        <v>43398</v>
      </c>
      <c r="C4" s="119" t="s">
        <v>35</v>
      </c>
      <c r="D4" s="111" t="s">
        <v>479</v>
      </c>
      <c r="E4" s="111" t="s">
        <v>59</v>
      </c>
      <c r="F4" s="116" t="s">
        <v>480</v>
      </c>
      <c r="G4" s="111" t="s">
        <v>50</v>
      </c>
      <c r="H4" s="111" t="s">
        <v>481</v>
      </c>
      <c r="I4" s="111" t="s">
        <v>482</v>
      </c>
      <c r="J4" s="111" t="s">
        <v>94</v>
      </c>
      <c r="K4" s="111" t="s">
        <v>95</v>
      </c>
      <c r="L4" s="111" t="s">
        <v>483</v>
      </c>
      <c r="M4" s="111" t="s">
        <v>484</v>
      </c>
      <c r="N4" s="111" t="s">
        <v>485</v>
      </c>
      <c r="O4" s="111" t="s">
        <v>218</v>
      </c>
      <c r="P4" s="111"/>
      <c r="Q4" s="111" t="s">
        <v>486</v>
      </c>
      <c r="R4" s="111"/>
      <c r="S4" s="111" t="s">
        <v>465</v>
      </c>
      <c r="T4" s="111" t="s">
        <v>465</v>
      </c>
      <c r="U4" s="111" t="s">
        <v>487</v>
      </c>
      <c r="V4" s="111" t="s">
        <v>488</v>
      </c>
      <c r="W4" s="111" t="s">
        <v>57</v>
      </c>
      <c r="X4" s="111"/>
      <c r="Y4" s="111"/>
      <c r="Z4" s="121" t="s">
        <v>61</v>
      </c>
      <c r="AA4" s="111"/>
      <c r="AB4" s="111"/>
      <c r="AC4" s="111"/>
      <c r="AD4" s="111"/>
    </row>
    <row r="5" spans="1:30" s="2" customFormat="1" ht="44.25" customHeight="1">
      <c r="A5" s="111">
        <v>70</v>
      </c>
      <c r="B5" s="111" t="s">
        <v>886</v>
      </c>
      <c r="C5" s="75" t="s">
        <v>63</v>
      </c>
      <c r="D5" s="111" t="s">
        <v>887</v>
      </c>
      <c r="E5" s="111" t="s">
        <v>37</v>
      </c>
      <c r="F5" s="116" t="s">
        <v>888</v>
      </c>
      <c r="G5" s="111" t="s">
        <v>889</v>
      </c>
      <c r="H5" s="111" t="s">
        <v>890</v>
      </c>
      <c r="I5" s="111" t="s">
        <v>891</v>
      </c>
      <c r="J5" s="111" t="s">
        <v>94</v>
      </c>
      <c r="K5" s="111" t="s">
        <v>95</v>
      </c>
      <c r="L5" s="111" t="s">
        <v>892</v>
      </c>
      <c r="M5" s="111" t="s">
        <v>893</v>
      </c>
      <c r="N5" s="111" t="s">
        <v>385</v>
      </c>
      <c r="O5" s="111" t="s">
        <v>134</v>
      </c>
      <c r="P5" s="111" t="s">
        <v>327</v>
      </c>
      <c r="Q5" s="111" t="s">
        <v>617</v>
      </c>
      <c r="R5" s="111">
        <v>1</v>
      </c>
      <c r="S5" s="111" t="s">
        <v>847</v>
      </c>
      <c r="T5" s="111" t="s">
        <v>59</v>
      </c>
      <c r="U5" s="111" t="s">
        <v>848</v>
      </c>
      <c r="V5" s="111" t="s">
        <v>894</v>
      </c>
      <c r="W5" s="111" t="s">
        <v>617</v>
      </c>
      <c r="X5" s="111" t="s">
        <v>201</v>
      </c>
      <c r="Y5" s="111"/>
      <c r="Z5" s="121" t="s">
        <v>61</v>
      </c>
      <c r="AA5" s="111" t="s">
        <v>201</v>
      </c>
      <c r="AB5" s="111"/>
      <c r="AC5" s="111"/>
      <c r="AD5" s="111"/>
    </row>
    <row r="6" spans="1:30" s="123" customFormat="1" ht="54" customHeight="1">
      <c r="A6" s="20">
        <v>94</v>
      </c>
      <c r="B6" s="20">
        <v>43189</v>
      </c>
      <c r="C6" s="75" t="s">
        <v>1108</v>
      </c>
      <c r="D6" s="20" t="s">
        <v>1119</v>
      </c>
      <c r="E6" s="20" t="s">
        <v>59</v>
      </c>
      <c r="F6" s="20" t="s">
        <v>1120</v>
      </c>
      <c r="G6" s="20" t="s">
        <v>1121</v>
      </c>
      <c r="H6" s="20" t="s">
        <v>1122</v>
      </c>
      <c r="I6" s="20" t="s">
        <v>1123</v>
      </c>
      <c r="J6" s="20" t="s">
        <v>94</v>
      </c>
      <c r="K6" s="20" t="s">
        <v>95</v>
      </c>
      <c r="L6" s="20" t="s">
        <v>1124</v>
      </c>
      <c r="M6" s="20" t="s">
        <v>1125</v>
      </c>
      <c r="N6" s="20" t="s">
        <v>1126</v>
      </c>
      <c r="O6" s="20" t="s">
        <v>55</v>
      </c>
      <c r="P6" s="20" t="s">
        <v>1127</v>
      </c>
      <c r="Q6" s="20" t="s">
        <v>617</v>
      </c>
      <c r="R6" s="20">
        <v>3</v>
      </c>
      <c r="S6" s="20" t="s">
        <v>37</v>
      </c>
      <c r="T6" s="20" t="s">
        <v>37</v>
      </c>
      <c r="U6" s="20" t="s">
        <v>1128</v>
      </c>
      <c r="V6" s="20" t="s">
        <v>1129</v>
      </c>
      <c r="W6" s="20" t="s">
        <v>617</v>
      </c>
      <c r="X6" s="20" t="s">
        <v>1130</v>
      </c>
      <c r="Y6" s="20"/>
      <c r="Z6" s="20" t="s">
        <v>61</v>
      </c>
      <c r="AA6" s="20"/>
      <c r="AB6" s="20"/>
      <c r="AC6" s="20"/>
      <c r="AD6" s="20"/>
    </row>
    <row r="7" spans="1:30" s="123" customFormat="1" ht="58.5" customHeight="1">
      <c r="A7" s="110">
        <v>99</v>
      </c>
      <c r="B7" s="110">
        <v>44134</v>
      </c>
      <c r="C7" s="127" t="s">
        <v>1182</v>
      </c>
      <c r="D7" s="110" t="s">
        <v>1186</v>
      </c>
      <c r="E7" s="110" t="s">
        <v>145</v>
      </c>
      <c r="F7" s="110" t="s">
        <v>1183</v>
      </c>
      <c r="G7" s="110" t="s">
        <v>1184</v>
      </c>
      <c r="H7" s="110" t="s">
        <v>1185</v>
      </c>
      <c r="I7" s="110"/>
      <c r="J7" s="110" t="s">
        <v>1054</v>
      </c>
      <c r="K7" s="110" t="s">
        <v>95</v>
      </c>
      <c r="L7" s="110" t="s">
        <v>1188</v>
      </c>
      <c r="M7" s="110" t="s">
        <v>1189</v>
      </c>
      <c r="N7" s="110" t="s">
        <v>1187</v>
      </c>
      <c r="O7" s="110" t="s">
        <v>134</v>
      </c>
      <c r="P7" s="110" t="s">
        <v>37</v>
      </c>
      <c r="Q7" s="110" t="s">
        <v>37</v>
      </c>
      <c r="R7" s="110">
        <v>292</v>
      </c>
      <c r="S7" s="110" t="s">
        <v>37</v>
      </c>
      <c r="T7" s="110" t="s">
        <v>37</v>
      </c>
      <c r="U7" s="110" t="s">
        <v>283</v>
      </c>
      <c r="V7" s="110" t="s">
        <v>37</v>
      </c>
      <c r="W7" s="110" t="s">
        <v>617</v>
      </c>
      <c r="X7" s="110" t="s">
        <v>201</v>
      </c>
      <c r="Y7" s="110"/>
      <c r="Z7" s="110" t="s">
        <v>61</v>
      </c>
      <c r="AA7" s="110"/>
      <c r="AB7" s="110"/>
      <c r="AC7" s="110"/>
      <c r="AD7" s="110" t="s">
        <v>1190</v>
      </c>
    </row>
    <row r="8" spans="1:30" s="123" customFormat="1" ht="69.75" customHeight="1">
      <c r="A8" s="20">
        <v>120</v>
      </c>
      <c r="B8" s="20">
        <v>43991</v>
      </c>
      <c r="C8" s="75" t="s">
        <v>1370</v>
      </c>
      <c r="D8" s="20" t="s">
        <v>1146</v>
      </c>
      <c r="E8" s="20" t="s">
        <v>37</v>
      </c>
      <c r="F8" s="20" t="s">
        <v>1369</v>
      </c>
      <c r="G8" s="20" t="s">
        <v>50</v>
      </c>
      <c r="H8" s="20" t="s">
        <v>1371</v>
      </c>
      <c r="I8" s="20"/>
      <c r="J8" s="20" t="s">
        <v>94</v>
      </c>
      <c r="K8" s="20" t="s">
        <v>95</v>
      </c>
      <c r="L8" s="20" t="s">
        <v>1372</v>
      </c>
      <c r="M8" s="20" t="s">
        <v>1373</v>
      </c>
      <c r="N8" s="20" t="s">
        <v>1374</v>
      </c>
      <c r="O8" s="20" t="s">
        <v>150</v>
      </c>
      <c r="P8" s="20" t="s">
        <v>1375</v>
      </c>
      <c r="Q8" s="20"/>
      <c r="R8" s="20">
        <v>1</v>
      </c>
      <c r="S8" s="20" t="s">
        <v>1054</v>
      </c>
      <c r="T8" s="20" t="s">
        <v>59</v>
      </c>
      <c r="U8" s="20" t="s">
        <v>283</v>
      </c>
      <c r="V8" s="20" t="s">
        <v>1054</v>
      </c>
      <c r="W8" s="20" t="s">
        <v>617</v>
      </c>
      <c r="X8" s="20" t="s">
        <v>1054</v>
      </c>
      <c r="Y8" s="20"/>
      <c r="Z8" s="20" t="s">
        <v>1376</v>
      </c>
      <c r="AA8" s="20"/>
      <c r="AB8" s="20"/>
      <c r="AC8" s="20"/>
      <c r="AD8" s="20"/>
    </row>
    <row r="9" spans="1:30" s="2" customFormat="1" ht="49.5" customHeight="1">
      <c r="A9" s="111"/>
      <c r="B9" s="112">
        <v>43658</v>
      </c>
      <c r="C9" s="113" t="s">
        <v>1745</v>
      </c>
      <c r="D9" s="111" t="s">
        <v>45</v>
      </c>
      <c r="E9" s="111" t="s">
        <v>37</v>
      </c>
      <c r="F9" s="114" t="s">
        <v>1746</v>
      </c>
      <c r="G9" s="111" t="s">
        <v>1223</v>
      </c>
      <c r="H9" s="111" t="s">
        <v>1747</v>
      </c>
      <c r="I9" s="111" t="s">
        <v>1748</v>
      </c>
      <c r="J9" s="111" t="s">
        <v>894</v>
      </c>
      <c r="K9" s="111" t="s">
        <v>95</v>
      </c>
      <c r="L9" s="111" t="s">
        <v>1749</v>
      </c>
      <c r="M9" s="111" t="s">
        <v>1750</v>
      </c>
      <c r="N9" s="111" t="s">
        <v>1751</v>
      </c>
      <c r="O9" s="111" t="s">
        <v>55</v>
      </c>
      <c r="P9" s="111" t="s">
        <v>1752</v>
      </c>
      <c r="Q9" s="111" t="s">
        <v>42</v>
      </c>
      <c r="R9" s="111">
        <v>1</v>
      </c>
      <c r="S9" s="111">
        <v>52</v>
      </c>
      <c r="T9" s="111" t="s">
        <v>59</v>
      </c>
      <c r="U9" s="111" t="s">
        <v>1753</v>
      </c>
      <c r="V9" s="111" t="s">
        <v>838</v>
      </c>
      <c r="W9" s="115" t="s">
        <v>42</v>
      </c>
      <c r="X9" s="111"/>
      <c r="Y9" s="111"/>
      <c r="Z9" s="115" t="s">
        <v>61</v>
      </c>
      <c r="AA9" s="111"/>
      <c r="AB9" s="111"/>
      <c r="AC9" s="115" t="s">
        <v>1754</v>
      </c>
      <c r="AD9" s="111"/>
    </row>
    <row r="10" spans="1:30" s="2" customFormat="1" ht="51.75">
      <c r="A10" s="111"/>
      <c r="B10" s="112">
        <v>43659</v>
      </c>
      <c r="C10" s="113" t="s">
        <v>1755</v>
      </c>
      <c r="D10" s="111" t="s">
        <v>45</v>
      </c>
      <c r="E10" s="111" t="s">
        <v>37</v>
      </c>
      <c r="F10" s="114" t="s">
        <v>1756</v>
      </c>
      <c r="G10" s="111" t="s">
        <v>1223</v>
      </c>
      <c r="H10" s="111" t="s">
        <v>1757</v>
      </c>
      <c r="I10" s="111" t="s">
        <v>1758</v>
      </c>
      <c r="J10" s="111" t="s">
        <v>312</v>
      </c>
      <c r="K10" s="111" t="s">
        <v>95</v>
      </c>
      <c r="L10" s="111" t="s">
        <v>1759</v>
      </c>
      <c r="M10" s="111" t="s">
        <v>1760</v>
      </c>
      <c r="N10" s="111" t="s">
        <v>1761</v>
      </c>
      <c r="O10" s="111" t="s">
        <v>134</v>
      </c>
      <c r="P10" s="111" t="s">
        <v>1762</v>
      </c>
      <c r="Q10" s="111" t="s">
        <v>42</v>
      </c>
      <c r="R10" s="111">
        <v>3</v>
      </c>
      <c r="S10" s="111" t="s">
        <v>1763</v>
      </c>
      <c r="T10" s="111" t="s">
        <v>1764</v>
      </c>
      <c r="U10" s="111" t="s">
        <v>1753</v>
      </c>
      <c r="V10" s="111" t="s">
        <v>42</v>
      </c>
      <c r="W10" s="115" t="s">
        <v>42</v>
      </c>
      <c r="X10" s="111"/>
      <c r="Y10" s="111"/>
      <c r="Z10" s="115" t="s">
        <v>61</v>
      </c>
      <c r="AA10" s="111"/>
      <c r="AB10" s="111"/>
      <c r="AC10" s="111"/>
      <c r="AD10" s="111"/>
    </row>
    <row r="11" spans="1:30" s="2" customFormat="1" ht="64.5" customHeight="1">
      <c r="A11" s="111"/>
      <c r="B11" s="112">
        <v>43666</v>
      </c>
      <c r="C11" s="113" t="s">
        <v>1745</v>
      </c>
      <c r="D11" s="111" t="s">
        <v>1765</v>
      </c>
      <c r="E11" s="111" t="s">
        <v>145</v>
      </c>
      <c r="F11" s="114" t="s">
        <v>1766</v>
      </c>
      <c r="G11" s="111" t="s">
        <v>1767</v>
      </c>
      <c r="H11" s="111" t="s">
        <v>1768</v>
      </c>
      <c r="I11" s="111" t="s">
        <v>1769</v>
      </c>
      <c r="J11" s="111" t="s">
        <v>1767</v>
      </c>
      <c r="K11" s="111" t="s">
        <v>95</v>
      </c>
      <c r="L11" s="111" t="s">
        <v>1770</v>
      </c>
      <c r="M11" s="111" t="s">
        <v>1771</v>
      </c>
      <c r="N11" s="111" t="s">
        <v>1772</v>
      </c>
      <c r="O11" s="111" t="s">
        <v>55</v>
      </c>
      <c r="P11" s="111" t="s">
        <v>1773</v>
      </c>
      <c r="Q11" s="111" t="s">
        <v>1774</v>
      </c>
      <c r="R11" s="111">
        <v>7</v>
      </c>
      <c r="S11" s="111" t="s">
        <v>1775</v>
      </c>
      <c r="T11" s="111" t="s">
        <v>1764</v>
      </c>
      <c r="U11" s="111" t="s">
        <v>1776</v>
      </c>
      <c r="V11" s="111" t="s">
        <v>1777</v>
      </c>
      <c r="W11" s="111" t="s">
        <v>42</v>
      </c>
      <c r="X11" s="111" t="s">
        <v>1778</v>
      </c>
      <c r="Y11" s="111" t="s">
        <v>1779</v>
      </c>
      <c r="Z11" s="111" t="s">
        <v>61</v>
      </c>
      <c r="AA11" s="111" t="s">
        <v>1778</v>
      </c>
      <c r="AB11" s="111" t="s">
        <v>1780</v>
      </c>
      <c r="AC11" s="111" t="s">
        <v>1781</v>
      </c>
      <c r="AD11" s="111" t="s">
        <v>1782</v>
      </c>
    </row>
    <row r="12" spans="1:30" s="2" customFormat="1" ht="67.5" customHeight="1">
      <c r="A12" s="111"/>
      <c r="B12" s="112">
        <v>43661</v>
      </c>
      <c r="C12" s="113" t="s">
        <v>1783</v>
      </c>
      <c r="D12" s="111" t="s">
        <v>45</v>
      </c>
      <c r="E12" s="111" t="s">
        <v>37</v>
      </c>
      <c r="F12" s="116" t="s">
        <v>1784</v>
      </c>
      <c r="G12" s="111" t="s">
        <v>1223</v>
      </c>
      <c r="H12" s="111" t="s">
        <v>1785</v>
      </c>
      <c r="I12" s="111" t="s">
        <v>1786</v>
      </c>
      <c r="J12" s="111" t="s">
        <v>312</v>
      </c>
      <c r="K12" s="111" t="s">
        <v>95</v>
      </c>
      <c r="L12" s="111" t="s">
        <v>1787</v>
      </c>
      <c r="M12" s="111" t="s">
        <v>1788</v>
      </c>
      <c r="N12" s="111" t="s">
        <v>1789</v>
      </c>
      <c r="O12" s="111" t="s">
        <v>134</v>
      </c>
      <c r="P12" s="111" t="s">
        <v>1790</v>
      </c>
      <c r="Q12" s="111" t="s">
        <v>42</v>
      </c>
      <c r="R12" s="111">
        <v>3</v>
      </c>
      <c r="S12" s="111" t="s">
        <v>1791</v>
      </c>
      <c r="T12" s="111" t="s">
        <v>1764</v>
      </c>
      <c r="U12" s="111" t="s">
        <v>1079</v>
      </c>
      <c r="V12" s="111" t="s">
        <v>1792</v>
      </c>
      <c r="W12" s="115" t="s">
        <v>42</v>
      </c>
      <c r="X12" s="111"/>
      <c r="Y12" s="111"/>
      <c r="Z12" s="115" t="s">
        <v>61</v>
      </c>
      <c r="AA12" s="111"/>
      <c r="AB12" s="111"/>
      <c r="AC12" s="115" t="s">
        <v>1793</v>
      </c>
      <c r="AD12" s="111" t="s">
        <v>1794</v>
      </c>
    </row>
    <row r="13" spans="1:30" s="2" customFormat="1" ht="61.5" customHeight="1">
      <c r="A13" s="111"/>
      <c r="B13" s="112">
        <v>43664</v>
      </c>
      <c r="C13" s="113" t="s">
        <v>1783</v>
      </c>
      <c r="D13" s="111" t="s">
        <v>45</v>
      </c>
      <c r="E13" s="111" t="s">
        <v>37</v>
      </c>
      <c r="F13" s="116" t="s">
        <v>1795</v>
      </c>
      <c r="G13" s="111" t="s">
        <v>1767</v>
      </c>
      <c r="H13" s="111" t="s">
        <v>1796</v>
      </c>
      <c r="I13" s="111" t="s">
        <v>1797</v>
      </c>
      <c r="J13" s="111" t="s">
        <v>1767</v>
      </c>
      <c r="K13" s="111" t="s">
        <v>95</v>
      </c>
      <c r="L13" s="111" t="s">
        <v>1798</v>
      </c>
      <c r="M13" s="111" t="s">
        <v>1799</v>
      </c>
      <c r="N13" s="111" t="s">
        <v>1800</v>
      </c>
      <c r="O13" s="111" t="s">
        <v>55</v>
      </c>
      <c r="P13" s="111" t="s">
        <v>1801</v>
      </c>
      <c r="Q13" s="111" t="s">
        <v>42</v>
      </c>
      <c r="R13" s="111">
        <v>1</v>
      </c>
      <c r="S13" s="111">
        <v>42</v>
      </c>
      <c r="T13" s="111" t="s">
        <v>59</v>
      </c>
      <c r="U13" s="115" t="s">
        <v>1079</v>
      </c>
      <c r="V13" s="111"/>
      <c r="W13" s="115" t="s">
        <v>42</v>
      </c>
      <c r="X13" s="111"/>
      <c r="Y13" s="111"/>
      <c r="Z13" s="111"/>
      <c r="AA13" s="111"/>
      <c r="AB13" s="111"/>
      <c r="AC13" s="111" t="s">
        <v>1802</v>
      </c>
      <c r="AD13" s="111" t="s">
        <v>1803</v>
      </c>
    </row>
    <row r="14" spans="1:30" s="2" customFormat="1" ht="64.5" customHeight="1">
      <c r="A14" s="111"/>
      <c r="B14" s="112">
        <v>43658</v>
      </c>
      <c r="C14" s="113" t="s">
        <v>1804</v>
      </c>
      <c r="D14" s="111" t="s">
        <v>1804</v>
      </c>
      <c r="E14" s="111" t="s">
        <v>37</v>
      </c>
      <c r="F14" s="114" t="s">
        <v>1805</v>
      </c>
      <c r="G14" s="111" t="s">
        <v>1223</v>
      </c>
      <c r="H14" s="111" t="s">
        <v>1806</v>
      </c>
      <c r="I14" s="111" t="s">
        <v>1807</v>
      </c>
      <c r="J14" s="111" t="s">
        <v>1808</v>
      </c>
      <c r="K14" s="111" t="s">
        <v>95</v>
      </c>
      <c r="L14" s="111" t="s">
        <v>1809</v>
      </c>
      <c r="M14" s="111" t="s">
        <v>1810</v>
      </c>
      <c r="N14" s="111" t="s">
        <v>1811</v>
      </c>
      <c r="O14" s="111" t="s">
        <v>55</v>
      </c>
      <c r="P14" s="111" t="s">
        <v>1812</v>
      </c>
      <c r="Q14" s="111" t="s">
        <v>1813</v>
      </c>
      <c r="R14" s="111">
        <v>1</v>
      </c>
      <c r="S14" s="111">
        <v>28</v>
      </c>
      <c r="T14" s="111" t="s">
        <v>59</v>
      </c>
      <c r="U14" s="111" t="s">
        <v>1079</v>
      </c>
      <c r="V14" s="111" t="s">
        <v>1814</v>
      </c>
      <c r="W14" s="115" t="s">
        <v>42</v>
      </c>
      <c r="X14" s="111"/>
      <c r="Y14" s="111"/>
      <c r="Z14" s="115" t="s">
        <v>61</v>
      </c>
      <c r="AA14" s="111" t="s">
        <v>127</v>
      </c>
      <c r="AB14" s="111"/>
      <c r="AC14" s="115" t="s">
        <v>1815</v>
      </c>
      <c r="AD14" s="111" t="s">
        <v>1816</v>
      </c>
    </row>
    <row r="15" spans="1:30" s="2" customFormat="1" ht="66.75" customHeight="1">
      <c r="A15" s="111"/>
      <c r="B15" s="112">
        <v>43664</v>
      </c>
      <c r="C15" s="113" t="s">
        <v>1804</v>
      </c>
      <c r="D15" s="111" t="s">
        <v>1804</v>
      </c>
      <c r="E15" s="111" t="s">
        <v>37</v>
      </c>
      <c r="F15" s="114" t="s">
        <v>1817</v>
      </c>
      <c r="G15" s="111" t="s">
        <v>1223</v>
      </c>
      <c r="H15" s="111" t="s">
        <v>1818</v>
      </c>
      <c r="I15" s="111" t="s">
        <v>1819</v>
      </c>
      <c r="J15" s="111" t="s">
        <v>1808</v>
      </c>
      <c r="K15" s="111" t="s">
        <v>95</v>
      </c>
      <c r="L15" s="111" t="s">
        <v>2696</v>
      </c>
      <c r="M15" s="111" t="s">
        <v>1821</v>
      </c>
      <c r="N15" s="111" t="s">
        <v>1822</v>
      </c>
      <c r="O15" s="111" t="s">
        <v>134</v>
      </c>
      <c r="P15" s="111" t="s">
        <v>1823</v>
      </c>
      <c r="Q15" s="111" t="s">
        <v>42</v>
      </c>
      <c r="R15" s="111">
        <v>6</v>
      </c>
      <c r="S15" s="111" t="s">
        <v>1824</v>
      </c>
      <c r="T15" s="111" t="s">
        <v>1764</v>
      </c>
      <c r="U15" s="111" t="s">
        <v>1079</v>
      </c>
      <c r="V15" s="111" t="s">
        <v>42</v>
      </c>
      <c r="W15" s="115" t="s">
        <v>42</v>
      </c>
      <c r="X15" s="111"/>
      <c r="Y15" s="111"/>
      <c r="Z15" s="115" t="s">
        <v>61</v>
      </c>
      <c r="AA15" s="111"/>
      <c r="AB15" s="111"/>
      <c r="AC15" s="115" t="s">
        <v>1825</v>
      </c>
      <c r="AD15" s="111" t="s">
        <v>1826</v>
      </c>
    </row>
    <row r="16" spans="1:30" s="2" customFormat="1" ht="64.5" customHeight="1">
      <c r="A16" s="111"/>
      <c r="B16" s="112">
        <v>43665</v>
      </c>
      <c r="C16" s="113" t="s">
        <v>1755</v>
      </c>
      <c r="D16" s="111" t="s">
        <v>1827</v>
      </c>
      <c r="E16" s="111" t="s">
        <v>59</v>
      </c>
      <c r="F16" s="114" t="s">
        <v>1828</v>
      </c>
      <c r="G16" s="111" t="s">
        <v>1829</v>
      </c>
      <c r="H16" s="111" t="s">
        <v>1830</v>
      </c>
      <c r="I16" s="111" t="s">
        <v>1831</v>
      </c>
      <c r="J16" s="111" t="s">
        <v>312</v>
      </c>
      <c r="K16" s="111" t="s">
        <v>95</v>
      </c>
      <c r="L16" s="111" t="s">
        <v>1832</v>
      </c>
      <c r="M16" s="111" t="s">
        <v>1833</v>
      </c>
      <c r="N16" s="111" t="s">
        <v>1834</v>
      </c>
      <c r="O16" s="111" t="s">
        <v>334</v>
      </c>
      <c r="P16" s="111" t="s">
        <v>1104</v>
      </c>
      <c r="Q16" s="111" t="s">
        <v>42</v>
      </c>
      <c r="R16" s="111">
        <v>29</v>
      </c>
      <c r="S16" s="111" t="s">
        <v>42</v>
      </c>
      <c r="T16" s="111" t="s">
        <v>1835</v>
      </c>
      <c r="U16" s="111" t="s">
        <v>1079</v>
      </c>
      <c r="V16" s="111" t="s">
        <v>42</v>
      </c>
      <c r="W16" s="115" t="s">
        <v>42</v>
      </c>
      <c r="X16" s="111"/>
      <c r="Y16" s="111"/>
      <c r="Z16" s="115" t="s">
        <v>61</v>
      </c>
      <c r="AA16" s="111"/>
      <c r="AB16" s="111"/>
      <c r="AC16" s="115" t="s">
        <v>1836</v>
      </c>
      <c r="AD16" s="111" t="s">
        <v>1837</v>
      </c>
    </row>
    <row r="17" spans="1:30" s="2" customFormat="1" ht="69.75" customHeight="1">
      <c r="A17" s="111"/>
      <c r="B17" s="112">
        <v>43667</v>
      </c>
      <c r="C17" s="113" t="s">
        <v>1804</v>
      </c>
      <c r="D17" s="111" t="s">
        <v>1804</v>
      </c>
      <c r="E17" s="111" t="s">
        <v>37</v>
      </c>
      <c r="F17" s="114" t="s">
        <v>1838</v>
      </c>
      <c r="G17" s="111" t="s">
        <v>1223</v>
      </c>
      <c r="H17" s="111" t="s">
        <v>1839</v>
      </c>
      <c r="I17" s="111" t="s">
        <v>1840</v>
      </c>
      <c r="J17" s="111" t="s">
        <v>1808</v>
      </c>
      <c r="K17" s="111" t="s">
        <v>95</v>
      </c>
      <c r="L17" s="111" t="s">
        <v>1841</v>
      </c>
      <c r="M17" s="111" t="s">
        <v>1842</v>
      </c>
      <c r="N17" s="111" t="s">
        <v>1843</v>
      </c>
      <c r="O17" s="111" t="s">
        <v>134</v>
      </c>
      <c r="P17" s="111" t="s">
        <v>1844</v>
      </c>
      <c r="Q17" s="111" t="s">
        <v>1845</v>
      </c>
      <c r="R17" s="111">
        <v>2</v>
      </c>
      <c r="S17" s="111" t="s">
        <v>1846</v>
      </c>
      <c r="T17" s="111" t="s">
        <v>59</v>
      </c>
      <c r="U17" s="111" t="s">
        <v>1079</v>
      </c>
      <c r="V17" s="111" t="s">
        <v>42</v>
      </c>
      <c r="W17" s="115" t="s">
        <v>42</v>
      </c>
      <c r="X17" s="111"/>
      <c r="Y17" s="111"/>
      <c r="Z17" s="115" t="s">
        <v>61</v>
      </c>
      <c r="AA17" s="111"/>
      <c r="AB17" s="111"/>
      <c r="AC17" s="115" t="s">
        <v>1847</v>
      </c>
      <c r="AD17" s="111" t="s">
        <v>1848</v>
      </c>
    </row>
    <row r="18" spans="1:30" s="123" customFormat="1" ht="60.75" customHeight="1">
      <c r="A18" s="118"/>
      <c r="B18" s="126">
        <v>43504</v>
      </c>
      <c r="C18" s="127" t="s">
        <v>1804</v>
      </c>
      <c r="D18" s="110" t="s">
        <v>1804</v>
      </c>
      <c r="E18" s="110" t="s">
        <v>37</v>
      </c>
      <c r="F18" s="128" t="s">
        <v>1849</v>
      </c>
      <c r="G18" s="110" t="s">
        <v>1850</v>
      </c>
      <c r="H18" s="110" t="s">
        <v>1851</v>
      </c>
      <c r="I18" s="110" t="s">
        <v>1840</v>
      </c>
      <c r="J18" s="110" t="s">
        <v>1808</v>
      </c>
      <c r="K18" s="110" t="s">
        <v>95</v>
      </c>
      <c r="L18" s="110" t="s">
        <v>1852</v>
      </c>
      <c r="M18" s="128" t="s">
        <v>1853</v>
      </c>
      <c r="N18" s="110" t="s">
        <v>1854</v>
      </c>
      <c r="O18" s="110" t="s">
        <v>334</v>
      </c>
      <c r="P18" s="110" t="s">
        <v>1855</v>
      </c>
      <c r="Q18" s="110" t="s">
        <v>1856</v>
      </c>
      <c r="R18" s="110" t="s">
        <v>42</v>
      </c>
      <c r="S18" s="110" t="s">
        <v>42</v>
      </c>
      <c r="T18" s="110" t="s">
        <v>1835</v>
      </c>
      <c r="U18" s="110" t="s">
        <v>1079</v>
      </c>
      <c r="V18" s="110" t="s">
        <v>42</v>
      </c>
      <c r="W18" s="129" t="s">
        <v>42</v>
      </c>
      <c r="X18" s="110"/>
      <c r="Y18" s="110"/>
      <c r="Z18" s="110"/>
      <c r="AA18" s="110" t="s">
        <v>1857</v>
      </c>
      <c r="AB18" s="110"/>
      <c r="AC18" s="129" t="s">
        <v>1858</v>
      </c>
      <c r="AD18" s="110" t="s">
        <v>1859</v>
      </c>
    </row>
    <row r="19" spans="1:30" s="123" customFormat="1" ht="68.25" customHeight="1">
      <c r="A19" s="118"/>
      <c r="B19" s="126">
        <v>43674</v>
      </c>
      <c r="C19" s="127" t="s">
        <v>1745</v>
      </c>
      <c r="D19" s="110" t="s">
        <v>45</v>
      </c>
      <c r="E19" s="110" t="s">
        <v>37</v>
      </c>
      <c r="F19" s="128" t="s">
        <v>1860</v>
      </c>
      <c r="G19" s="110" t="s">
        <v>1223</v>
      </c>
      <c r="H19" s="110" t="s">
        <v>1861</v>
      </c>
      <c r="I19" s="110" t="s">
        <v>1862</v>
      </c>
      <c r="J19" s="110" t="s">
        <v>894</v>
      </c>
      <c r="K19" s="110" t="s">
        <v>95</v>
      </c>
      <c r="L19" s="110" t="s">
        <v>37</v>
      </c>
      <c r="M19" s="110" t="s">
        <v>1863</v>
      </c>
      <c r="N19" s="110" t="s">
        <v>1864</v>
      </c>
      <c r="O19" s="110" t="s">
        <v>55</v>
      </c>
      <c r="P19" s="110" t="s">
        <v>1865</v>
      </c>
      <c r="Q19" s="110" t="s">
        <v>1866</v>
      </c>
      <c r="R19" s="110" t="s">
        <v>42</v>
      </c>
      <c r="S19" s="110" t="s">
        <v>42</v>
      </c>
      <c r="T19" s="110" t="s">
        <v>1835</v>
      </c>
      <c r="U19" s="110" t="s">
        <v>1867</v>
      </c>
      <c r="V19" s="110" t="s">
        <v>42</v>
      </c>
      <c r="W19" s="110" t="s">
        <v>81</v>
      </c>
      <c r="X19" s="129" t="s">
        <v>1868</v>
      </c>
      <c r="Y19" s="110"/>
      <c r="Z19" s="129" t="s">
        <v>61</v>
      </c>
      <c r="AA19" s="110"/>
      <c r="AB19" s="110"/>
      <c r="AC19" s="129" t="s">
        <v>1869</v>
      </c>
      <c r="AD19" s="110" t="s">
        <v>1870</v>
      </c>
    </row>
    <row r="20" spans="1:30" s="2" customFormat="1" ht="50.25" customHeight="1">
      <c r="A20" s="111"/>
      <c r="B20" s="112">
        <v>43673</v>
      </c>
      <c r="C20" s="113" t="s">
        <v>1745</v>
      </c>
      <c r="D20" s="111" t="s">
        <v>45</v>
      </c>
      <c r="E20" s="111" t="s">
        <v>37</v>
      </c>
      <c r="F20" s="114" t="s">
        <v>1871</v>
      </c>
      <c r="G20" s="111" t="s">
        <v>1223</v>
      </c>
      <c r="H20" s="111" t="s">
        <v>1872</v>
      </c>
      <c r="I20" s="111" t="s">
        <v>1873</v>
      </c>
      <c r="J20" s="111" t="s">
        <v>894</v>
      </c>
      <c r="K20" s="111" t="s">
        <v>95</v>
      </c>
      <c r="L20" s="111" t="s">
        <v>1874</v>
      </c>
      <c r="M20" s="111" t="s">
        <v>1875</v>
      </c>
      <c r="N20" s="111" t="s">
        <v>1876</v>
      </c>
      <c r="O20" s="111" t="s">
        <v>55</v>
      </c>
      <c r="P20" s="111" t="s">
        <v>1877</v>
      </c>
      <c r="Q20" s="111" t="s">
        <v>57</v>
      </c>
      <c r="R20" s="111">
        <v>1</v>
      </c>
      <c r="S20" s="111">
        <v>29</v>
      </c>
      <c r="T20" s="111" t="s">
        <v>59</v>
      </c>
      <c r="U20" s="111" t="s">
        <v>1878</v>
      </c>
      <c r="V20" s="111" t="s">
        <v>362</v>
      </c>
      <c r="W20" s="111" t="s">
        <v>57</v>
      </c>
      <c r="X20" s="111"/>
      <c r="Y20" s="111"/>
      <c r="Z20" s="115" t="s">
        <v>61</v>
      </c>
      <c r="AA20" s="111"/>
      <c r="AB20" s="111"/>
      <c r="AC20" s="115" t="s">
        <v>1879</v>
      </c>
      <c r="AD20" s="111" t="s">
        <v>1880</v>
      </c>
    </row>
    <row r="21" spans="1:30" s="2" customFormat="1" ht="51.75" customHeight="1">
      <c r="A21" s="111"/>
      <c r="B21" s="112">
        <v>43650</v>
      </c>
      <c r="C21" s="113" t="s">
        <v>1755</v>
      </c>
      <c r="D21" s="111" t="s">
        <v>45</v>
      </c>
      <c r="E21" s="111" t="s">
        <v>37</v>
      </c>
      <c r="F21" s="117" t="s">
        <v>1881</v>
      </c>
      <c r="G21" s="111"/>
      <c r="H21" s="115" t="s">
        <v>1882</v>
      </c>
      <c r="I21" s="111" t="s">
        <v>1883</v>
      </c>
      <c r="J21" s="111" t="s">
        <v>312</v>
      </c>
      <c r="K21" s="111" t="s">
        <v>95</v>
      </c>
      <c r="L21" s="111" t="s">
        <v>1884</v>
      </c>
      <c r="M21" s="111" t="s">
        <v>1885</v>
      </c>
      <c r="N21" s="111" t="s">
        <v>1886</v>
      </c>
      <c r="O21" s="111" t="s">
        <v>334</v>
      </c>
      <c r="P21" s="111" t="s">
        <v>1887</v>
      </c>
      <c r="Q21" s="111" t="s">
        <v>42</v>
      </c>
      <c r="R21" s="111">
        <v>2</v>
      </c>
      <c r="S21" s="111" t="s">
        <v>1888</v>
      </c>
      <c r="T21" s="111" t="s">
        <v>59</v>
      </c>
      <c r="U21" s="111" t="s">
        <v>1878</v>
      </c>
      <c r="V21" s="111" t="s">
        <v>1889</v>
      </c>
      <c r="W21" s="115" t="s">
        <v>42</v>
      </c>
      <c r="X21" s="111"/>
      <c r="Y21" s="111"/>
      <c r="Z21" s="115" t="s">
        <v>61</v>
      </c>
      <c r="AA21" s="111"/>
      <c r="AB21" s="111"/>
      <c r="AC21" s="115" t="s">
        <v>1890</v>
      </c>
      <c r="AD21" s="111" t="s">
        <v>1891</v>
      </c>
    </row>
    <row r="22" spans="1:30" s="2" customFormat="1" ht="58.5" customHeight="1">
      <c r="A22" s="111"/>
      <c r="B22" s="112">
        <v>43683</v>
      </c>
      <c r="C22" s="113" t="s">
        <v>1783</v>
      </c>
      <c r="D22" s="111" t="s">
        <v>45</v>
      </c>
      <c r="E22" s="111" t="s">
        <v>37</v>
      </c>
      <c r="F22" s="111" t="s">
        <v>1892</v>
      </c>
      <c r="G22" s="111" t="s">
        <v>1223</v>
      </c>
      <c r="H22" s="111" t="s">
        <v>1893</v>
      </c>
      <c r="I22" s="111" t="s">
        <v>1894</v>
      </c>
      <c r="J22" s="111" t="s">
        <v>312</v>
      </c>
      <c r="K22" s="111" t="s">
        <v>95</v>
      </c>
      <c r="L22" s="111" t="s">
        <v>1895</v>
      </c>
      <c r="M22" s="111" t="s">
        <v>1896</v>
      </c>
      <c r="N22" s="111" t="s">
        <v>1897</v>
      </c>
      <c r="O22" s="111" t="s">
        <v>55</v>
      </c>
      <c r="P22" s="111" t="s">
        <v>1898</v>
      </c>
      <c r="Q22" s="111" t="s">
        <v>42</v>
      </c>
      <c r="R22" s="111">
        <v>36</v>
      </c>
      <c r="S22" s="111" t="s">
        <v>42</v>
      </c>
      <c r="T22" s="111" t="s">
        <v>1835</v>
      </c>
      <c r="U22" s="111" t="s">
        <v>43</v>
      </c>
      <c r="V22" s="111" t="s">
        <v>1792</v>
      </c>
      <c r="W22" s="115" t="s">
        <v>42</v>
      </c>
      <c r="X22" s="111"/>
      <c r="Y22" s="111"/>
      <c r="Z22" s="115" t="s">
        <v>61</v>
      </c>
      <c r="AA22" s="115" t="s">
        <v>1899</v>
      </c>
      <c r="AB22" s="111"/>
      <c r="AC22" s="115" t="s">
        <v>1900</v>
      </c>
      <c r="AD22" s="111" t="s">
        <v>1901</v>
      </c>
    </row>
    <row r="23" spans="1:30" s="2" customFormat="1" ht="54.75" customHeight="1">
      <c r="A23" s="111"/>
      <c r="B23" s="112">
        <v>43703</v>
      </c>
      <c r="C23" s="113" t="s">
        <v>1902</v>
      </c>
      <c r="D23" s="111" t="s">
        <v>1903</v>
      </c>
      <c r="E23" s="111" t="s">
        <v>59</v>
      </c>
      <c r="F23" s="116" t="s">
        <v>1904</v>
      </c>
      <c r="G23" s="111" t="s">
        <v>1905</v>
      </c>
      <c r="H23" s="111" t="s">
        <v>1906</v>
      </c>
      <c r="I23" s="111" t="s">
        <v>1907</v>
      </c>
      <c r="J23" s="111" t="s">
        <v>894</v>
      </c>
      <c r="K23" s="111" t="s">
        <v>95</v>
      </c>
      <c r="L23" s="111" t="s">
        <v>1908</v>
      </c>
      <c r="M23" s="111" t="s">
        <v>1909</v>
      </c>
      <c r="N23" s="111" t="s">
        <v>1910</v>
      </c>
      <c r="O23" s="111" t="s">
        <v>334</v>
      </c>
      <c r="P23" s="111" t="s">
        <v>1127</v>
      </c>
      <c r="Q23" s="111" t="s">
        <v>1911</v>
      </c>
      <c r="R23" s="111">
        <v>5</v>
      </c>
      <c r="S23" s="111" t="s">
        <v>42</v>
      </c>
      <c r="T23" s="111" t="s">
        <v>1835</v>
      </c>
      <c r="U23" s="111" t="s">
        <v>1912</v>
      </c>
      <c r="V23" s="111" t="s">
        <v>1913</v>
      </c>
      <c r="W23" s="115" t="s">
        <v>42</v>
      </c>
      <c r="X23" s="111"/>
      <c r="Y23" s="111"/>
      <c r="Z23" s="111"/>
      <c r="AA23" s="115" t="s">
        <v>1914</v>
      </c>
      <c r="AB23" s="111"/>
      <c r="AC23" s="115" t="s">
        <v>1915</v>
      </c>
      <c r="AD23" s="111"/>
    </row>
    <row r="24" spans="1:30" s="2" customFormat="1" ht="56.25" customHeight="1">
      <c r="A24" s="111"/>
      <c r="B24" s="112">
        <v>43717</v>
      </c>
      <c r="C24" s="113" t="s">
        <v>1902</v>
      </c>
      <c r="D24" s="111" t="s">
        <v>1916</v>
      </c>
      <c r="E24" s="111" t="s">
        <v>59</v>
      </c>
      <c r="F24" s="114" t="s">
        <v>1917</v>
      </c>
      <c r="G24" s="111" t="s">
        <v>1905</v>
      </c>
      <c r="H24" s="115" t="s">
        <v>1918</v>
      </c>
      <c r="I24" s="111"/>
      <c r="J24" s="111" t="s">
        <v>894</v>
      </c>
      <c r="K24" s="111" t="s">
        <v>95</v>
      </c>
      <c r="L24" s="111" t="s">
        <v>1919</v>
      </c>
      <c r="M24" s="111" t="s">
        <v>1920</v>
      </c>
      <c r="N24" s="111" t="s">
        <v>1921</v>
      </c>
      <c r="O24" s="111" t="s">
        <v>55</v>
      </c>
      <c r="P24" s="111" t="s">
        <v>1922</v>
      </c>
      <c r="Q24" s="111" t="s">
        <v>42</v>
      </c>
      <c r="R24" s="111">
        <v>1</v>
      </c>
      <c r="S24" s="111" t="s">
        <v>42</v>
      </c>
      <c r="T24" s="111" t="s">
        <v>59</v>
      </c>
      <c r="U24" s="111" t="s">
        <v>1878</v>
      </c>
      <c r="V24" s="111" t="s">
        <v>42</v>
      </c>
      <c r="W24" s="111" t="s">
        <v>81</v>
      </c>
      <c r="X24" s="115" t="s">
        <v>1923</v>
      </c>
      <c r="Y24" s="111"/>
      <c r="Z24" s="115" t="s">
        <v>61</v>
      </c>
      <c r="AA24" s="111"/>
      <c r="AB24" s="111"/>
      <c r="AC24" s="111"/>
      <c r="AD24" s="115" t="s">
        <v>1924</v>
      </c>
    </row>
    <row r="25" spans="1:30" s="2" customFormat="1" ht="60.75" customHeight="1">
      <c r="A25" s="111"/>
      <c r="B25" s="112">
        <v>43700</v>
      </c>
      <c r="C25" s="113" t="s">
        <v>1783</v>
      </c>
      <c r="D25" s="111" t="s">
        <v>45</v>
      </c>
      <c r="E25" s="111" t="s">
        <v>37</v>
      </c>
      <c r="F25" s="116" t="s">
        <v>1925</v>
      </c>
      <c r="G25" s="111" t="s">
        <v>1926</v>
      </c>
      <c r="H25" s="111" t="s">
        <v>1927</v>
      </c>
      <c r="I25" s="111" t="s">
        <v>1928</v>
      </c>
      <c r="J25" s="111" t="s">
        <v>894</v>
      </c>
      <c r="K25" s="111" t="s">
        <v>95</v>
      </c>
      <c r="L25" s="111" t="s">
        <v>1929</v>
      </c>
      <c r="M25" s="111" t="s">
        <v>1930</v>
      </c>
      <c r="N25" s="111" t="s">
        <v>1931</v>
      </c>
      <c r="O25" s="111" t="s">
        <v>334</v>
      </c>
      <c r="P25" s="111" t="s">
        <v>1932</v>
      </c>
      <c r="Q25" s="111" t="s">
        <v>1933</v>
      </c>
      <c r="R25" s="111">
        <v>5</v>
      </c>
      <c r="S25" s="111" t="s">
        <v>42</v>
      </c>
      <c r="T25" s="115" t="s">
        <v>1764</v>
      </c>
      <c r="U25" s="111"/>
      <c r="V25" s="111" t="s">
        <v>1934</v>
      </c>
      <c r="W25" s="115" t="s">
        <v>42</v>
      </c>
      <c r="X25" s="111"/>
      <c r="Y25" s="111"/>
      <c r="Z25" s="111"/>
      <c r="AA25" s="115" t="s">
        <v>1935</v>
      </c>
      <c r="AB25" s="111"/>
      <c r="AC25" s="115" t="s">
        <v>1936</v>
      </c>
      <c r="AD25" s="111"/>
    </row>
    <row r="26" spans="1:30" s="123" customFormat="1" ht="81" customHeight="1">
      <c r="A26" s="110"/>
      <c r="B26" s="126">
        <v>43698</v>
      </c>
      <c r="C26" s="127" t="s">
        <v>1937</v>
      </c>
      <c r="D26" s="110" t="s">
        <v>45</v>
      </c>
      <c r="E26" s="110" t="s">
        <v>37</v>
      </c>
      <c r="F26" s="128" t="s">
        <v>1938</v>
      </c>
      <c r="G26" s="110" t="s">
        <v>1926</v>
      </c>
      <c r="H26" s="129" t="s">
        <v>1939</v>
      </c>
      <c r="I26" s="110"/>
      <c r="J26" s="110" t="s">
        <v>894</v>
      </c>
      <c r="K26" s="110" t="s">
        <v>95</v>
      </c>
      <c r="L26" s="110" t="s">
        <v>1940</v>
      </c>
      <c r="M26" s="110" t="s">
        <v>1941</v>
      </c>
      <c r="N26" s="110" t="s">
        <v>1942</v>
      </c>
      <c r="O26" s="110" t="s">
        <v>334</v>
      </c>
      <c r="P26" s="110" t="s">
        <v>1943</v>
      </c>
      <c r="Q26" s="129" t="s">
        <v>1944</v>
      </c>
      <c r="R26" s="110" t="s">
        <v>42</v>
      </c>
      <c r="S26" s="110" t="s">
        <v>42</v>
      </c>
      <c r="T26" s="110" t="s">
        <v>42</v>
      </c>
      <c r="U26" s="110" t="s">
        <v>42</v>
      </c>
      <c r="V26" s="110" t="s">
        <v>1945</v>
      </c>
      <c r="W26" s="129" t="s">
        <v>42</v>
      </c>
      <c r="X26" s="110"/>
      <c r="Y26" s="110"/>
      <c r="Z26" s="110"/>
      <c r="AA26" s="129" t="s">
        <v>1935</v>
      </c>
      <c r="AB26" s="110"/>
      <c r="AC26" s="129" t="s">
        <v>1946</v>
      </c>
      <c r="AD26" s="110"/>
    </row>
    <row r="27" spans="1:30" s="2" customFormat="1" ht="72.75" customHeight="1">
      <c r="A27" s="111"/>
      <c r="B27" s="112">
        <v>43712</v>
      </c>
      <c r="C27" s="113" t="s">
        <v>1937</v>
      </c>
      <c r="D27" s="111" t="s">
        <v>45</v>
      </c>
      <c r="E27" s="111" t="s">
        <v>37</v>
      </c>
      <c r="F27" s="114" t="s">
        <v>1947</v>
      </c>
      <c r="G27" s="111" t="s">
        <v>1926</v>
      </c>
      <c r="H27" s="115" t="s">
        <v>1948</v>
      </c>
      <c r="I27" s="111"/>
      <c r="J27" s="111" t="s">
        <v>894</v>
      </c>
      <c r="K27" s="115" t="s">
        <v>95</v>
      </c>
      <c r="L27" s="111"/>
      <c r="M27" s="111" t="s">
        <v>1949</v>
      </c>
      <c r="N27" s="111" t="s">
        <v>1950</v>
      </c>
      <c r="O27" s="111" t="s">
        <v>134</v>
      </c>
      <c r="P27" s="111" t="s">
        <v>1951</v>
      </c>
      <c r="Q27" s="111" t="s">
        <v>1952</v>
      </c>
      <c r="R27" s="111">
        <v>1</v>
      </c>
      <c r="S27" s="111"/>
      <c r="T27" s="111" t="s">
        <v>59</v>
      </c>
      <c r="U27" s="111" t="s">
        <v>1953</v>
      </c>
      <c r="V27" s="111" t="s">
        <v>894</v>
      </c>
      <c r="W27" s="111" t="s">
        <v>81</v>
      </c>
      <c r="X27" s="111"/>
      <c r="Y27" s="111"/>
      <c r="Z27" s="115" t="s">
        <v>61</v>
      </c>
      <c r="AA27" s="111"/>
      <c r="AB27" s="111"/>
      <c r="AC27" s="111"/>
      <c r="AD27" s="111"/>
    </row>
    <row r="28" spans="1:30" s="123" customFormat="1" ht="57" customHeight="1">
      <c r="A28" s="130"/>
      <c r="B28" s="131">
        <v>43714</v>
      </c>
      <c r="C28" s="132" t="s">
        <v>1745</v>
      </c>
      <c r="D28" s="130" t="s">
        <v>1954</v>
      </c>
      <c r="E28" s="130" t="s">
        <v>145</v>
      </c>
      <c r="F28" s="133" t="s">
        <v>1955</v>
      </c>
      <c r="G28" s="130" t="s">
        <v>894</v>
      </c>
      <c r="H28" s="130" t="s">
        <v>1956</v>
      </c>
      <c r="I28" s="130" t="s">
        <v>1957</v>
      </c>
      <c r="J28" s="130" t="s">
        <v>894</v>
      </c>
      <c r="K28" s="130" t="s">
        <v>95</v>
      </c>
      <c r="L28" s="130" t="s">
        <v>894</v>
      </c>
      <c r="M28" s="130" t="s">
        <v>1958</v>
      </c>
      <c r="N28" s="130" t="s">
        <v>1959</v>
      </c>
      <c r="O28" s="130" t="s">
        <v>55</v>
      </c>
      <c r="P28" s="130" t="s">
        <v>1960</v>
      </c>
      <c r="Q28" s="130" t="s">
        <v>1961</v>
      </c>
      <c r="R28" s="130" t="s">
        <v>1960</v>
      </c>
      <c r="S28" s="130" t="s">
        <v>1960</v>
      </c>
      <c r="T28" s="130" t="s">
        <v>1835</v>
      </c>
      <c r="U28" s="130" t="s">
        <v>1961</v>
      </c>
      <c r="V28" s="130" t="s">
        <v>1960</v>
      </c>
      <c r="W28" s="130" t="s">
        <v>81</v>
      </c>
      <c r="X28" s="134" t="s">
        <v>1962</v>
      </c>
      <c r="Y28" s="130"/>
      <c r="Z28" s="134" t="s">
        <v>61</v>
      </c>
      <c r="AA28" s="130"/>
      <c r="AB28" s="130"/>
      <c r="AC28" s="130" t="s">
        <v>1963</v>
      </c>
      <c r="AD28" s="130" t="s">
        <v>1964</v>
      </c>
    </row>
    <row r="29" spans="1:30" s="2" customFormat="1" ht="51.75">
      <c r="A29" s="111"/>
      <c r="B29" s="112">
        <v>43714</v>
      </c>
      <c r="C29" s="113" t="s">
        <v>1745</v>
      </c>
      <c r="D29" s="111" t="s">
        <v>45</v>
      </c>
      <c r="E29" s="111" t="s">
        <v>37</v>
      </c>
      <c r="F29" s="114" t="s">
        <v>1965</v>
      </c>
      <c r="G29" s="111" t="s">
        <v>1223</v>
      </c>
      <c r="H29" s="111" t="s">
        <v>1966</v>
      </c>
      <c r="I29" s="111" t="s">
        <v>1967</v>
      </c>
      <c r="J29" s="111" t="s">
        <v>894</v>
      </c>
      <c r="K29" s="111" t="s">
        <v>95</v>
      </c>
      <c r="L29" s="111" t="s">
        <v>1968</v>
      </c>
      <c r="M29" s="111" t="s">
        <v>1969</v>
      </c>
      <c r="N29" s="111" t="s">
        <v>1970</v>
      </c>
      <c r="O29" s="111" t="s">
        <v>134</v>
      </c>
      <c r="P29" s="111" t="s">
        <v>1971</v>
      </c>
      <c r="Q29" s="111" t="s">
        <v>1972</v>
      </c>
      <c r="R29" s="111">
        <v>1</v>
      </c>
      <c r="S29" s="111">
        <v>52</v>
      </c>
      <c r="T29" s="111" t="s">
        <v>59</v>
      </c>
      <c r="U29" s="111" t="s">
        <v>1973</v>
      </c>
      <c r="V29" s="111" t="s">
        <v>42</v>
      </c>
      <c r="W29" s="111" t="s">
        <v>57</v>
      </c>
      <c r="X29" s="111"/>
      <c r="Y29" s="111"/>
      <c r="Z29" s="115" t="s">
        <v>61</v>
      </c>
      <c r="AA29" s="111"/>
      <c r="AB29" s="111"/>
      <c r="AC29" s="111" t="s">
        <v>1974</v>
      </c>
      <c r="AD29" s="111" t="s">
        <v>1975</v>
      </c>
    </row>
    <row r="30" spans="1:30" s="123" customFormat="1" ht="62.25" customHeight="1">
      <c r="A30" s="20"/>
      <c r="B30" s="126">
        <v>43730</v>
      </c>
      <c r="C30" s="127" t="s">
        <v>1745</v>
      </c>
      <c r="D30" s="110" t="s">
        <v>1954</v>
      </c>
      <c r="E30" s="110" t="s">
        <v>145</v>
      </c>
      <c r="F30" s="128" t="s">
        <v>1976</v>
      </c>
      <c r="G30" s="110" t="s">
        <v>894</v>
      </c>
      <c r="H30" s="110" t="s">
        <v>1977</v>
      </c>
      <c r="I30" s="110" t="s">
        <v>1978</v>
      </c>
      <c r="J30" s="110" t="s">
        <v>894</v>
      </c>
      <c r="K30" s="110" t="s">
        <v>95</v>
      </c>
      <c r="L30" s="110" t="s">
        <v>1979</v>
      </c>
      <c r="M30" s="110" t="s">
        <v>1980</v>
      </c>
      <c r="N30" s="110" t="s">
        <v>1981</v>
      </c>
      <c r="O30" s="110" t="s">
        <v>1982</v>
      </c>
      <c r="P30" s="110" t="s">
        <v>1983</v>
      </c>
      <c r="Q30" s="110" t="s">
        <v>1984</v>
      </c>
      <c r="R30" s="110" t="s">
        <v>1960</v>
      </c>
      <c r="S30" s="110" t="s">
        <v>1960</v>
      </c>
      <c r="T30" s="110" t="s">
        <v>1835</v>
      </c>
      <c r="U30" s="110" t="s">
        <v>1985</v>
      </c>
      <c r="V30" s="110" t="s">
        <v>1986</v>
      </c>
      <c r="W30" s="129" t="s">
        <v>42</v>
      </c>
      <c r="X30" s="110"/>
      <c r="Y30" s="110"/>
      <c r="Z30" s="110" t="s">
        <v>61</v>
      </c>
      <c r="AA30" s="129" t="s">
        <v>1987</v>
      </c>
      <c r="AB30" s="110"/>
      <c r="AC30" s="110" t="s">
        <v>1988</v>
      </c>
      <c r="AD30" s="110" t="s">
        <v>1989</v>
      </c>
    </row>
    <row r="31" spans="1:30" s="2" customFormat="1" ht="65.25" customHeight="1">
      <c r="A31" s="111"/>
      <c r="B31" s="112">
        <v>43710</v>
      </c>
      <c r="C31" s="113" t="s">
        <v>1745</v>
      </c>
      <c r="D31" s="111" t="s">
        <v>45</v>
      </c>
      <c r="E31" s="111" t="s">
        <v>37</v>
      </c>
      <c r="F31" s="114" t="s">
        <v>1990</v>
      </c>
      <c r="G31" s="111" t="s">
        <v>894</v>
      </c>
      <c r="H31" s="111" t="s">
        <v>1991</v>
      </c>
      <c r="I31" s="111" t="s">
        <v>1992</v>
      </c>
      <c r="J31" s="111" t="s">
        <v>894</v>
      </c>
      <c r="K31" s="111" t="s">
        <v>95</v>
      </c>
      <c r="L31" s="111" t="s">
        <v>1993</v>
      </c>
      <c r="M31" s="111" t="s">
        <v>1994</v>
      </c>
      <c r="N31" s="111" t="s">
        <v>1995</v>
      </c>
      <c r="O31" s="111" t="s">
        <v>134</v>
      </c>
      <c r="P31" s="111" t="s">
        <v>1996</v>
      </c>
      <c r="Q31" s="111" t="s">
        <v>42</v>
      </c>
      <c r="R31" s="111">
        <v>3</v>
      </c>
      <c r="S31" s="111" t="s">
        <v>1997</v>
      </c>
      <c r="T31" s="111" t="s">
        <v>59</v>
      </c>
      <c r="U31" s="111" t="s">
        <v>1985</v>
      </c>
      <c r="V31" s="111" t="s">
        <v>42</v>
      </c>
      <c r="W31" s="115" t="s">
        <v>42</v>
      </c>
      <c r="X31" s="111"/>
      <c r="Y31" s="111"/>
      <c r="Z31" s="115" t="s">
        <v>61</v>
      </c>
      <c r="AA31" s="111"/>
      <c r="AB31" s="111"/>
      <c r="AC31" s="111" t="s">
        <v>1890</v>
      </c>
      <c r="AD31" s="111" t="s">
        <v>1998</v>
      </c>
    </row>
    <row r="32" spans="1:30" s="2" customFormat="1" ht="86.25">
      <c r="A32" s="111"/>
      <c r="B32" s="112">
        <v>43717</v>
      </c>
      <c r="C32" s="113" t="s">
        <v>1783</v>
      </c>
      <c r="D32" s="111" t="s">
        <v>45</v>
      </c>
      <c r="E32" s="111" t="s">
        <v>37</v>
      </c>
      <c r="F32" s="116" t="s">
        <v>1999</v>
      </c>
      <c r="G32" s="111" t="s">
        <v>894</v>
      </c>
      <c r="H32" s="111" t="s">
        <v>2000</v>
      </c>
      <c r="I32" s="111" t="s">
        <v>2001</v>
      </c>
      <c r="J32" s="111" t="s">
        <v>894</v>
      </c>
      <c r="K32" s="111" t="s">
        <v>95</v>
      </c>
      <c r="L32" s="111" t="s">
        <v>2002</v>
      </c>
      <c r="M32" s="111" t="s">
        <v>2003</v>
      </c>
      <c r="N32" s="111" t="s">
        <v>2004</v>
      </c>
      <c r="O32" s="111" t="s">
        <v>55</v>
      </c>
      <c r="P32" s="111" t="s">
        <v>2005</v>
      </c>
      <c r="Q32" s="111" t="s">
        <v>42</v>
      </c>
      <c r="R32" s="111">
        <v>2</v>
      </c>
      <c r="S32" s="111" t="s">
        <v>2006</v>
      </c>
      <c r="T32" s="111" t="s">
        <v>145</v>
      </c>
      <c r="U32" s="111" t="s">
        <v>2007</v>
      </c>
      <c r="V32" s="111" t="s">
        <v>2008</v>
      </c>
      <c r="W32" s="115" t="s">
        <v>42</v>
      </c>
      <c r="X32" s="111"/>
      <c r="Y32" s="111"/>
      <c r="Z32" s="115" t="s">
        <v>61</v>
      </c>
      <c r="AA32" s="111"/>
      <c r="AB32" s="111"/>
      <c r="AC32" s="115" t="s">
        <v>2009</v>
      </c>
      <c r="AD32" s="111"/>
    </row>
    <row r="33" spans="1:30" s="2" customFormat="1" ht="86.25">
      <c r="A33" s="111"/>
      <c r="B33" s="112">
        <v>43717</v>
      </c>
      <c r="C33" s="113" t="s">
        <v>1783</v>
      </c>
      <c r="D33" s="111" t="s">
        <v>45</v>
      </c>
      <c r="E33" s="111" t="s">
        <v>37</v>
      </c>
      <c r="F33" s="116" t="s">
        <v>1999</v>
      </c>
      <c r="G33" s="111" t="s">
        <v>894</v>
      </c>
      <c r="H33" s="111" t="s">
        <v>2010</v>
      </c>
      <c r="I33" s="111" t="s">
        <v>2011</v>
      </c>
      <c r="J33" s="111" t="s">
        <v>894</v>
      </c>
      <c r="K33" s="111" t="s">
        <v>95</v>
      </c>
      <c r="L33" s="111" t="s">
        <v>2012</v>
      </c>
      <c r="M33" s="111" t="s">
        <v>2013</v>
      </c>
      <c r="N33" s="111" t="s">
        <v>2014</v>
      </c>
      <c r="O33" s="111" t="s">
        <v>55</v>
      </c>
      <c r="P33" s="111" t="s">
        <v>2015</v>
      </c>
      <c r="Q33" s="111" t="s">
        <v>42</v>
      </c>
      <c r="R33" s="111">
        <v>1</v>
      </c>
      <c r="S33" s="111">
        <v>22</v>
      </c>
      <c r="T33" s="111" t="s">
        <v>59</v>
      </c>
      <c r="U33" s="111" t="s">
        <v>2007</v>
      </c>
      <c r="V33" s="111" t="s">
        <v>42</v>
      </c>
      <c r="W33" s="115" t="s">
        <v>42</v>
      </c>
      <c r="X33" s="111"/>
      <c r="Y33" s="111"/>
      <c r="Z33" s="115" t="s">
        <v>61</v>
      </c>
      <c r="AA33" s="111"/>
      <c r="AB33" s="111"/>
      <c r="AC33" s="115" t="s">
        <v>2016</v>
      </c>
      <c r="AD33" s="111"/>
    </row>
    <row r="34" spans="1:30" s="2" customFormat="1" ht="69">
      <c r="A34" s="111"/>
      <c r="B34" s="112">
        <v>43717</v>
      </c>
      <c r="C34" s="113" t="s">
        <v>1783</v>
      </c>
      <c r="D34" s="111" t="s">
        <v>45</v>
      </c>
      <c r="E34" s="111" t="s">
        <v>37</v>
      </c>
      <c r="F34" s="116" t="s">
        <v>1999</v>
      </c>
      <c r="G34" s="111" t="s">
        <v>894</v>
      </c>
      <c r="H34" s="111" t="s">
        <v>2017</v>
      </c>
      <c r="I34" s="111" t="s">
        <v>2018</v>
      </c>
      <c r="J34" s="111" t="s">
        <v>894</v>
      </c>
      <c r="K34" s="111" t="s">
        <v>95</v>
      </c>
      <c r="L34" s="111" t="s">
        <v>2019</v>
      </c>
      <c r="M34" s="111" t="s">
        <v>2020</v>
      </c>
      <c r="N34" s="111" t="s">
        <v>2021</v>
      </c>
      <c r="O34" s="111" t="s">
        <v>55</v>
      </c>
      <c r="P34" s="111" t="s">
        <v>2022</v>
      </c>
      <c r="Q34" s="111" t="s">
        <v>42</v>
      </c>
      <c r="R34" s="111">
        <v>1</v>
      </c>
      <c r="S34" s="111">
        <v>23</v>
      </c>
      <c r="T34" s="111" t="s">
        <v>145</v>
      </c>
      <c r="U34" s="111" t="s">
        <v>2007</v>
      </c>
      <c r="V34" s="111" t="s">
        <v>237</v>
      </c>
      <c r="W34" s="115" t="s">
        <v>42</v>
      </c>
      <c r="X34" s="111"/>
      <c r="Y34" s="111"/>
      <c r="Z34" s="115" t="s">
        <v>61</v>
      </c>
      <c r="AA34" s="111"/>
      <c r="AB34" s="111"/>
      <c r="AC34" s="115" t="s">
        <v>2023</v>
      </c>
      <c r="AD34" s="111"/>
    </row>
    <row r="35" spans="1:30" s="2" customFormat="1" ht="103.5">
      <c r="A35" s="111"/>
      <c r="B35" s="122">
        <v>43728</v>
      </c>
      <c r="C35" s="113" t="s">
        <v>1783</v>
      </c>
      <c r="D35" s="111" t="s">
        <v>45</v>
      </c>
      <c r="E35" s="111" t="s">
        <v>37</v>
      </c>
      <c r="F35" s="116" t="s">
        <v>2024</v>
      </c>
      <c r="G35" s="111" t="s">
        <v>894</v>
      </c>
      <c r="H35" s="111" t="s">
        <v>2025</v>
      </c>
      <c r="I35" s="111" t="s">
        <v>2026</v>
      </c>
      <c r="J35" s="111" t="s">
        <v>894</v>
      </c>
      <c r="K35" s="111" t="s">
        <v>95</v>
      </c>
      <c r="L35" s="111" t="s">
        <v>2027</v>
      </c>
      <c r="M35" s="111" t="s">
        <v>2028</v>
      </c>
      <c r="N35" s="111" t="s">
        <v>2029</v>
      </c>
      <c r="O35" s="111" t="s">
        <v>55</v>
      </c>
      <c r="P35" s="111" t="s">
        <v>2030</v>
      </c>
      <c r="Q35" s="111" t="s">
        <v>42</v>
      </c>
      <c r="R35" s="111">
        <v>3</v>
      </c>
      <c r="S35" s="111" t="s">
        <v>2031</v>
      </c>
      <c r="T35" s="111" t="s">
        <v>59</v>
      </c>
      <c r="U35" s="111" t="s">
        <v>2032</v>
      </c>
      <c r="V35" s="111" t="s">
        <v>2033</v>
      </c>
      <c r="W35" s="115" t="s">
        <v>42</v>
      </c>
      <c r="X35" s="111"/>
      <c r="Y35" s="111"/>
      <c r="Z35" s="115" t="s">
        <v>61</v>
      </c>
      <c r="AA35" s="111"/>
      <c r="AB35" s="111"/>
      <c r="AC35" s="115" t="s">
        <v>2034</v>
      </c>
      <c r="AD35" s="111"/>
    </row>
    <row r="36" spans="1:30" s="2" customFormat="1" ht="86.25">
      <c r="A36" s="111"/>
      <c r="B36" s="122">
        <v>43719</v>
      </c>
      <c r="C36" s="113" t="s">
        <v>1804</v>
      </c>
      <c r="D36" s="111" t="s">
        <v>1804</v>
      </c>
      <c r="E36" s="111" t="s">
        <v>37</v>
      </c>
      <c r="F36" s="114" t="s">
        <v>2035</v>
      </c>
      <c r="G36" s="111" t="s">
        <v>1850</v>
      </c>
      <c r="H36" s="111" t="s">
        <v>1966</v>
      </c>
      <c r="I36" s="111" t="s">
        <v>1967</v>
      </c>
      <c r="J36" s="111" t="s">
        <v>1808</v>
      </c>
      <c r="K36" s="111" t="s">
        <v>95</v>
      </c>
      <c r="L36" s="111" t="s">
        <v>2036</v>
      </c>
      <c r="M36" s="111" t="s">
        <v>2037</v>
      </c>
      <c r="N36" s="111" t="s">
        <v>2038</v>
      </c>
      <c r="O36" s="111" t="s">
        <v>134</v>
      </c>
      <c r="P36" s="111" t="s">
        <v>2039</v>
      </c>
      <c r="Q36" s="111" t="s">
        <v>42</v>
      </c>
      <c r="R36" s="111">
        <v>2</v>
      </c>
      <c r="S36" s="111" t="s">
        <v>2040</v>
      </c>
      <c r="T36" s="111" t="s">
        <v>59</v>
      </c>
      <c r="U36" s="111" t="s">
        <v>2041</v>
      </c>
      <c r="V36" s="111" t="s">
        <v>42</v>
      </c>
      <c r="W36" s="111" t="s">
        <v>57</v>
      </c>
      <c r="X36" s="111"/>
      <c r="Y36" s="111"/>
      <c r="Z36" s="115" t="s">
        <v>61</v>
      </c>
      <c r="AA36" s="111"/>
      <c r="AB36" s="111"/>
      <c r="AC36" s="115" t="s">
        <v>1847</v>
      </c>
      <c r="AD36" s="111"/>
    </row>
    <row r="37" spans="1:30" s="2" customFormat="1" ht="103.5">
      <c r="A37" s="111"/>
      <c r="B37" s="122">
        <v>43735</v>
      </c>
      <c r="C37" s="113" t="s">
        <v>1804</v>
      </c>
      <c r="D37" s="111" t="s">
        <v>1804</v>
      </c>
      <c r="E37" s="111" t="s">
        <v>37</v>
      </c>
      <c r="F37" s="114" t="s">
        <v>2042</v>
      </c>
      <c r="G37" s="111" t="s">
        <v>1850</v>
      </c>
      <c r="H37" s="111" t="s">
        <v>2043</v>
      </c>
      <c r="I37" s="111" t="s">
        <v>2044</v>
      </c>
      <c r="J37" s="111" t="s">
        <v>1808</v>
      </c>
      <c r="K37" s="111" t="s">
        <v>95</v>
      </c>
      <c r="L37" s="111" t="s">
        <v>2045</v>
      </c>
      <c r="M37" s="111" t="s">
        <v>2046</v>
      </c>
      <c r="N37" s="111" t="s">
        <v>2047</v>
      </c>
      <c r="O37" s="111" t="s">
        <v>134</v>
      </c>
      <c r="P37" s="111" t="s">
        <v>2048</v>
      </c>
      <c r="Q37" s="111" t="s">
        <v>42</v>
      </c>
      <c r="R37" s="111">
        <v>2</v>
      </c>
      <c r="S37" s="111" t="s">
        <v>2049</v>
      </c>
      <c r="T37" s="111" t="s">
        <v>59</v>
      </c>
      <c r="U37" s="111" t="s">
        <v>2041</v>
      </c>
      <c r="V37" s="111" t="s">
        <v>42</v>
      </c>
      <c r="W37" s="111" t="s">
        <v>57</v>
      </c>
      <c r="X37" s="111"/>
      <c r="Y37" s="111"/>
      <c r="Z37" s="115" t="s">
        <v>61</v>
      </c>
      <c r="AA37" s="111"/>
      <c r="AB37" s="111"/>
      <c r="AC37" s="115" t="s">
        <v>1847</v>
      </c>
      <c r="AD37" s="111"/>
    </row>
    <row r="38" spans="1:30" s="2" customFormat="1" ht="155.25">
      <c r="A38" s="111"/>
      <c r="B38" s="122">
        <v>43724</v>
      </c>
      <c r="C38" s="113" t="s">
        <v>2050</v>
      </c>
      <c r="D38" s="111" t="s">
        <v>2051</v>
      </c>
      <c r="E38" s="111" t="s">
        <v>59</v>
      </c>
      <c r="F38" s="116" t="s">
        <v>2052</v>
      </c>
      <c r="G38" s="111" t="s">
        <v>894</v>
      </c>
      <c r="H38" s="111" t="s">
        <v>2053</v>
      </c>
      <c r="I38" s="111" t="s">
        <v>2054</v>
      </c>
      <c r="J38" s="111" t="s">
        <v>894</v>
      </c>
      <c r="K38" s="111" t="s">
        <v>95</v>
      </c>
      <c r="L38" s="111" t="s">
        <v>2055</v>
      </c>
      <c r="M38" s="111" t="s">
        <v>2056</v>
      </c>
      <c r="N38" s="111" t="s">
        <v>42</v>
      </c>
      <c r="O38" s="111" t="s">
        <v>55</v>
      </c>
      <c r="P38" s="111" t="s">
        <v>2057</v>
      </c>
      <c r="Q38" s="111" t="s">
        <v>2058</v>
      </c>
      <c r="R38" s="111">
        <v>2</v>
      </c>
      <c r="S38" s="111" t="s">
        <v>42</v>
      </c>
      <c r="T38" s="111" t="s">
        <v>1031</v>
      </c>
      <c r="U38" s="111" t="s">
        <v>2059</v>
      </c>
      <c r="V38" s="111" t="s">
        <v>42</v>
      </c>
      <c r="W38" s="111" t="s">
        <v>81</v>
      </c>
      <c r="X38" s="115" t="s">
        <v>2060</v>
      </c>
      <c r="Y38" s="111"/>
      <c r="Z38" s="115" t="s">
        <v>61</v>
      </c>
      <c r="AA38" s="111"/>
      <c r="AB38" s="111"/>
      <c r="AC38" s="115" t="s">
        <v>2061</v>
      </c>
      <c r="AD38" s="111"/>
    </row>
    <row r="39" spans="1:30" s="2" customFormat="1" ht="69">
      <c r="A39" s="111"/>
      <c r="B39" s="122">
        <v>43730</v>
      </c>
      <c r="C39" s="113" t="s">
        <v>1745</v>
      </c>
      <c r="D39" s="111" t="s">
        <v>2062</v>
      </c>
      <c r="E39" s="111" t="s">
        <v>37</v>
      </c>
      <c r="F39" s="114" t="s">
        <v>2063</v>
      </c>
      <c r="G39" s="111" t="s">
        <v>1223</v>
      </c>
      <c r="H39" s="111" t="s">
        <v>2064</v>
      </c>
      <c r="I39" s="111" t="s">
        <v>2065</v>
      </c>
      <c r="J39" s="111" t="s">
        <v>894</v>
      </c>
      <c r="K39" s="111" t="s">
        <v>95</v>
      </c>
      <c r="L39" s="111" t="s">
        <v>2066</v>
      </c>
      <c r="M39" s="111" t="s">
        <v>2067</v>
      </c>
      <c r="N39" s="111" t="s">
        <v>2068</v>
      </c>
      <c r="O39" s="111" t="s">
        <v>55</v>
      </c>
      <c r="P39" s="111" t="s">
        <v>2069</v>
      </c>
      <c r="Q39" s="111" t="s">
        <v>42</v>
      </c>
      <c r="R39" s="111">
        <v>1</v>
      </c>
      <c r="S39" s="111">
        <v>44</v>
      </c>
      <c r="T39" s="111" t="s">
        <v>59</v>
      </c>
      <c r="U39" s="111" t="s">
        <v>2070</v>
      </c>
      <c r="V39" s="111" t="s">
        <v>2071</v>
      </c>
      <c r="W39" s="111" t="s">
        <v>57</v>
      </c>
      <c r="X39" s="111"/>
      <c r="Y39" s="111"/>
      <c r="Z39" s="115" t="s">
        <v>61</v>
      </c>
      <c r="AA39" s="111"/>
      <c r="AB39" s="111"/>
      <c r="AC39" s="115" t="s">
        <v>2072</v>
      </c>
      <c r="AD39" s="111"/>
    </row>
    <row r="40" spans="1:30" s="2" customFormat="1" ht="155.25">
      <c r="A40" s="111"/>
      <c r="B40" s="122">
        <v>43731</v>
      </c>
      <c r="C40" s="113" t="s">
        <v>1745</v>
      </c>
      <c r="D40" s="111" t="s">
        <v>45</v>
      </c>
      <c r="E40" s="111" t="s">
        <v>37</v>
      </c>
      <c r="F40" s="114" t="s">
        <v>2073</v>
      </c>
      <c r="G40" s="111" t="s">
        <v>1223</v>
      </c>
      <c r="H40" s="111" t="s">
        <v>2074</v>
      </c>
      <c r="I40" s="111" t="s">
        <v>2075</v>
      </c>
      <c r="J40" s="111" t="s">
        <v>894</v>
      </c>
      <c r="K40" s="111" t="s">
        <v>95</v>
      </c>
      <c r="L40" s="111" t="s">
        <v>2076</v>
      </c>
      <c r="M40" s="111" t="s">
        <v>2077</v>
      </c>
      <c r="N40" s="111" t="s">
        <v>2078</v>
      </c>
      <c r="O40" s="111" t="s">
        <v>134</v>
      </c>
      <c r="P40" s="111" t="s">
        <v>2079</v>
      </c>
      <c r="Q40" s="111" t="s">
        <v>42</v>
      </c>
      <c r="R40" s="111">
        <v>2</v>
      </c>
      <c r="S40" s="111" t="s">
        <v>2080</v>
      </c>
      <c r="T40" s="111" t="s">
        <v>59</v>
      </c>
      <c r="U40" s="111" t="s">
        <v>2070</v>
      </c>
      <c r="V40" s="111" t="s">
        <v>2081</v>
      </c>
      <c r="W40" s="111" t="s">
        <v>57</v>
      </c>
      <c r="X40" s="111"/>
      <c r="Y40" s="111"/>
      <c r="Z40" s="111" t="s">
        <v>61</v>
      </c>
      <c r="AA40" s="111" t="s">
        <v>224</v>
      </c>
      <c r="AB40" s="111"/>
      <c r="AC40" s="115" t="s">
        <v>2082</v>
      </c>
      <c r="AD40" s="111"/>
    </row>
    <row r="41" spans="1:30" s="2" customFormat="1" ht="258.75">
      <c r="A41" s="111"/>
      <c r="B41" s="112">
        <v>43739</v>
      </c>
      <c r="C41" s="113" t="s">
        <v>1745</v>
      </c>
      <c r="D41" s="111" t="s">
        <v>45</v>
      </c>
      <c r="E41" s="111" t="s">
        <v>37</v>
      </c>
      <c r="F41" s="114" t="s">
        <v>2083</v>
      </c>
      <c r="G41" s="111" t="s">
        <v>1223</v>
      </c>
      <c r="H41" s="111" t="s">
        <v>2084</v>
      </c>
      <c r="I41" s="111" t="s">
        <v>2085</v>
      </c>
      <c r="J41" s="111" t="s">
        <v>894</v>
      </c>
      <c r="K41" s="111" t="s">
        <v>95</v>
      </c>
      <c r="L41" s="111" t="s">
        <v>2086</v>
      </c>
      <c r="M41" s="111" t="s">
        <v>2087</v>
      </c>
      <c r="N41" s="111" t="s">
        <v>2088</v>
      </c>
      <c r="O41" s="111" t="s">
        <v>134</v>
      </c>
      <c r="P41" s="111" t="s">
        <v>1996</v>
      </c>
      <c r="Q41" s="111" t="s">
        <v>42</v>
      </c>
      <c r="R41" s="111">
        <v>3</v>
      </c>
      <c r="S41" s="111" t="s">
        <v>2089</v>
      </c>
      <c r="T41" s="111" t="s">
        <v>59</v>
      </c>
      <c r="U41" s="111" t="s">
        <v>2070</v>
      </c>
      <c r="V41" s="111" t="s">
        <v>42</v>
      </c>
      <c r="W41" s="111" t="s">
        <v>57</v>
      </c>
      <c r="X41" s="111"/>
      <c r="Y41" s="111"/>
      <c r="Z41" s="115" t="s">
        <v>61</v>
      </c>
      <c r="AA41" s="111"/>
      <c r="AB41" s="111"/>
      <c r="AC41" s="115" t="s">
        <v>2090</v>
      </c>
      <c r="AD41" s="111"/>
    </row>
    <row r="42" spans="1:30" s="2" customFormat="1" ht="90.75" customHeight="1">
      <c r="A42" s="111"/>
      <c r="B42" s="122">
        <v>43734</v>
      </c>
      <c r="C42" s="113" t="s">
        <v>1783</v>
      </c>
      <c r="D42" s="111" t="s">
        <v>45</v>
      </c>
      <c r="E42" s="111" t="s">
        <v>37</v>
      </c>
      <c r="F42" s="116" t="s">
        <v>2091</v>
      </c>
      <c r="G42" s="111" t="s">
        <v>1926</v>
      </c>
      <c r="H42" s="111" t="s">
        <v>2092</v>
      </c>
      <c r="I42" s="111" t="s">
        <v>2093</v>
      </c>
      <c r="J42" s="111" t="s">
        <v>312</v>
      </c>
      <c r="K42" s="111" t="s">
        <v>95</v>
      </c>
      <c r="L42" s="111" t="s">
        <v>2094</v>
      </c>
      <c r="M42" s="111" t="s">
        <v>2095</v>
      </c>
      <c r="N42" s="111" t="s">
        <v>2096</v>
      </c>
      <c r="O42" s="111" t="s">
        <v>134</v>
      </c>
      <c r="P42" s="111" t="s">
        <v>2097</v>
      </c>
      <c r="Q42" s="111" t="s">
        <v>42</v>
      </c>
      <c r="R42" s="111">
        <v>2</v>
      </c>
      <c r="S42" s="111" t="s">
        <v>2049</v>
      </c>
      <c r="T42" s="111" t="s">
        <v>59</v>
      </c>
      <c r="U42" s="111" t="s">
        <v>2098</v>
      </c>
      <c r="V42" s="111" t="s">
        <v>42</v>
      </c>
      <c r="W42" s="115" t="s">
        <v>42</v>
      </c>
      <c r="X42" s="111"/>
      <c r="Y42" s="111"/>
      <c r="Z42" s="115" t="s">
        <v>61</v>
      </c>
      <c r="AA42" s="111"/>
      <c r="AB42" s="111"/>
      <c r="AC42" s="115" t="s">
        <v>2099</v>
      </c>
      <c r="AD42" s="111"/>
    </row>
    <row r="43" spans="1:30" s="2" customFormat="1" ht="101.25" customHeight="1">
      <c r="A43" s="111"/>
      <c r="B43" s="112">
        <v>43717</v>
      </c>
      <c r="C43" s="113" t="s">
        <v>1902</v>
      </c>
      <c r="D43" s="111" t="s">
        <v>2100</v>
      </c>
      <c r="E43" s="111" t="s">
        <v>145</v>
      </c>
      <c r="F43" s="116" t="s">
        <v>2101</v>
      </c>
      <c r="G43" s="111" t="s">
        <v>1905</v>
      </c>
      <c r="H43" s="111" t="s">
        <v>2102</v>
      </c>
      <c r="I43" s="111" t="s">
        <v>1960</v>
      </c>
      <c r="J43" s="111" t="s">
        <v>894</v>
      </c>
      <c r="K43" s="111" t="s">
        <v>95</v>
      </c>
      <c r="L43" s="111" t="s">
        <v>2103</v>
      </c>
      <c r="M43" s="111" t="s">
        <v>2104</v>
      </c>
      <c r="N43" s="111" t="s">
        <v>2105</v>
      </c>
      <c r="O43" s="111" t="s">
        <v>55</v>
      </c>
      <c r="P43" s="111" t="s">
        <v>2106</v>
      </c>
      <c r="Q43" s="111" t="s">
        <v>2107</v>
      </c>
      <c r="R43" s="111">
        <v>2</v>
      </c>
      <c r="S43" s="111" t="s">
        <v>1960</v>
      </c>
      <c r="T43" s="111" t="s">
        <v>59</v>
      </c>
      <c r="U43" s="111" t="s">
        <v>2108</v>
      </c>
      <c r="V43" s="111" t="s">
        <v>2109</v>
      </c>
      <c r="W43" s="111" t="s">
        <v>81</v>
      </c>
      <c r="X43" s="111" t="s">
        <v>1778</v>
      </c>
      <c r="Y43" s="115" t="s">
        <v>2110</v>
      </c>
      <c r="Z43" s="111"/>
      <c r="AA43" s="111"/>
      <c r="AB43" s="111"/>
      <c r="AC43" s="115" t="s">
        <v>2111</v>
      </c>
      <c r="AD43" s="111"/>
    </row>
    <row r="44" spans="1:30" s="2" customFormat="1" ht="138">
      <c r="A44" s="111"/>
      <c r="B44" s="112">
        <v>43968</v>
      </c>
      <c r="C44" s="113" t="s">
        <v>2112</v>
      </c>
      <c r="D44" s="111" t="s">
        <v>1765</v>
      </c>
      <c r="E44" s="111" t="s">
        <v>145</v>
      </c>
      <c r="F44" s="114" t="s">
        <v>2113</v>
      </c>
      <c r="G44" s="111" t="s">
        <v>1767</v>
      </c>
      <c r="H44" s="111" t="s">
        <v>2114</v>
      </c>
      <c r="I44" s="111" t="s">
        <v>2115</v>
      </c>
      <c r="J44" s="111" t="s">
        <v>1767</v>
      </c>
      <c r="K44" s="111" t="s">
        <v>95</v>
      </c>
      <c r="L44" s="111" t="s">
        <v>2116</v>
      </c>
      <c r="M44" s="111" t="s">
        <v>2117</v>
      </c>
      <c r="N44" s="111" t="s">
        <v>2118</v>
      </c>
      <c r="O44" s="111" t="s">
        <v>55</v>
      </c>
      <c r="P44" s="111" t="s">
        <v>2119</v>
      </c>
      <c r="Q44" s="111" t="s">
        <v>42</v>
      </c>
      <c r="R44" s="111">
        <v>22</v>
      </c>
      <c r="S44" s="111" t="s">
        <v>1960</v>
      </c>
      <c r="T44" s="111" t="s">
        <v>1764</v>
      </c>
      <c r="U44" s="111" t="s">
        <v>2070</v>
      </c>
      <c r="V44" s="111" t="s">
        <v>1243</v>
      </c>
      <c r="W44" s="115" t="s">
        <v>42</v>
      </c>
      <c r="X44" s="111"/>
      <c r="Y44" s="111"/>
      <c r="Z44" s="115" t="s">
        <v>61</v>
      </c>
      <c r="AA44" s="111"/>
      <c r="AB44" s="111"/>
      <c r="AC44" s="115" t="s">
        <v>2120</v>
      </c>
      <c r="AD44" s="111"/>
    </row>
    <row r="45" spans="1:30" s="2" customFormat="1" ht="86.25">
      <c r="A45" s="111"/>
      <c r="B45" s="112">
        <v>43978</v>
      </c>
      <c r="C45" s="113" t="s">
        <v>2121</v>
      </c>
      <c r="D45" s="111" t="s">
        <v>2122</v>
      </c>
      <c r="E45" s="111" t="s">
        <v>145</v>
      </c>
      <c r="F45" s="114" t="s">
        <v>2123</v>
      </c>
      <c r="G45" s="111" t="s">
        <v>1223</v>
      </c>
      <c r="H45" s="111" t="s">
        <v>2124</v>
      </c>
      <c r="I45" s="111" t="s">
        <v>2125</v>
      </c>
      <c r="J45" s="111" t="s">
        <v>1808</v>
      </c>
      <c r="K45" s="111" t="s">
        <v>95</v>
      </c>
      <c r="L45" s="111" t="s">
        <v>2126</v>
      </c>
      <c r="M45" s="111" t="s">
        <v>2127</v>
      </c>
      <c r="N45" s="111" t="s">
        <v>2128</v>
      </c>
      <c r="O45" s="111" t="s">
        <v>55</v>
      </c>
      <c r="P45" s="111" t="s">
        <v>2129</v>
      </c>
      <c r="Q45" s="111" t="s">
        <v>1744</v>
      </c>
      <c r="R45" s="111">
        <v>0</v>
      </c>
      <c r="S45" s="111" t="s">
        <v>1960</v>
      </c>
      <c r="T45" s="111" t="s">
        <v>59</v>
      </c>
      <c r="U45" s="111" t="s">
        <v>2130</v>
      </c>
      <c r="V45" s="111" t="s">
        <v>1243</v>
      </c>
      <c r="W45" s="115" t="s">
        <v>42</v>
      </c>
      <c r="X45" s="111"/>
      <c r="Y45" s="111"/>
      <c r="Z45" s="115" t="s">
        <v>61</v>
      </c>
      <c r="AA45" s="111"/>
      <c r="AB45" s="111"/>
      <c r="AC45" s="111" t="s">
        <v>2131</v>
      </c>
      <c r="AD45" s="111" t="s">
        <v>2132</v>
      </c>
    </row>
    <row r="46" spans="1:30" ht="17.25">
      <c r="A46" s="93"/>
      <c r="B46" s="93"/>
      <c r="C46" s="93"/>
      <c r="D46" s="93"/>
      <c r="E46" s="93"/>
      <c r="F46" s="93"/>
      <c r="G46" s="93"/>
      <c r="H46" s="93"/>
      <c r="I46" s="93"/>
      <c r="J46" s="93"/>
      <c r="K46" s="93"/>
      <c r="L46" s="93"/>
      <c r="M46" s="93"/>
      <c r="N46" s="94"/>
      <c r="O46" s="93"/>
      <c r="P46" s="95"/>
      <c r="Q46" s="93"/>
      <c r="R46" s="93">
        <f>SUM(R3:R45)</f>
        <v>460</v>
      </c>
      <c r="S46" s="93"/>
      <c r="T46" s="93"/>
      <c r="U46" s="93"/>
      <c r="V46" s="93"/>
      <c r="W46" s="93"/>
      <c r="X46" s="93"/>
      <c r="Y46" s="93"/>
      <c r="Z46" s="93"/>
      <c r="AA46" s="93"/>
      <c r="AB46" s="93"/>
      <c r="AC46" s="93"/>
      <c r="AD46" s="93"/>
    </row>
    <row r="47" spans="1:30" ht="17.25">
      <c r="A47" s="93"/>
      <c r="B47" s="93"/>
      <c r="C47" s="93"/>
      <c r="D47" s="93"/>
      <c r="E47" s="93"/>
      <c r="F47" s="93"/>
      <c r="G47" s="218" t="s">
        <v>2683</v>
      </c>
      <c r="H47" s="219" t="s">
        <v>1054</v>
      </c>
      <c r="I47" s="219" t="s">
        <v>2669</v>
      </c>
      <c r="J47" s="219" t="s">
        <v>2686</v>
      </c>
      <c r="K47" s="219" t="s">
        <v>1926</v>
      </c>
      <c r="L47" s="219" t="s">
        <v>2672</v>
      </c>
      <c r="M47" s="219" t="s">
        <v>2677</v>
      </c>
      <c r="N47" s="143">
        <f>R47</f>
        <v>168</v>
      </c>
      <c r="O47" s="93"/>
      <c r="P47" s="95"/>
      <c r="Q47" s="93"/>
      <c r="R47" s="96">
        <f>R46-R7</f>
        <v>168</v>
      </c>
      <c r="S47" s="93"/>
      <c r="T47" s="93"/>
      <c r="U47" s="93"/>
      <c r="V47" s="93"/>
      <c r="W47" s="93"/>
      <c r="X47" s="93"/>
      <c r="Y47" s="93"/>
      <c r="Z47" s="93"/>
      <c r="AA47" s="93"/>
      <c r="AB47" s="93"/>
      <c r="AC47" s="93"/>
      <c r="AD47" s="93"/>
    </row>
    <row r="48" spans="1:30" ht="17.25">
      <c r="A48" s="93"/>
      <c r="B48" s="93"/>
      <c r="C48" s="93"/>
      <c r="D48" s="93"/>
      <c r="E48" s="93"/>
      <c r="F48" s="93"/>
      <c r="G48" s="216" t="s">
        <v>2684</v>
      </c>
      <c r="H48" s="176">
        <f>N47-I48-J48-K48-L48-M48</f>
        <v>128</v>
      </c>
      <c r="I48" s="176">
        <v>1</v>
      </c>
      <c r="J48" s="176">
        <v>1</v>
      </c>
      <c r="K48" s="176">
        <v>13</v>
      </c>
      <c r="L48" s="176">
        <v>19</v>
      </c>
      <c r="M48" s="176">
        <v>6</v>
      </c>
      <c r="N48" s="143">
        <f>H48+I48+J48+K48+L48+M48</f>
        <v>168</v>
      </c>
      <c r="O48" s="93"/>
      <c r="P48" s="95"/>
      <c r="Q48" s="93"/>
      <c r="R48" s="93"/>
      <c r="S48" s="93"/>
      <c r="T48" s="93"/>
      <c r="U48" s="93"/>
      <c r="V48" s="93"/>
      <c r="W48" s="93"/>
      <c r="X48" s="93"/>
      <c r="Y48" s="93"/>
      <c r="Z48" s="93"/>
      <c r="AA48" s="93"/>
      <c r="AB48" s="93"/>
      <c r="AC48" s="93"/>
      <c r="AD48" s="93"/>
    </row>
    <row r="49" spans="1:30" ht="17.25">
      <c r="A49" s="93"/>
      <c r="B49" s="93"/>
      <c r="C49" s="93"/>
      <c r="D49" s="93"/>
      <c r="E49" s="93"/>
      <c r="F49" s="93"/>
      <c r="G49" s="216" t="s">
        <v>2685</v>
      </c>
      <c r="H49" s="217">
        <f>H48/N47</f>
        <v>0.76190476190476186</v>
      </c>
      <c r="I49" s="217">
        <f>I48/N47</f>
        <v>5.9523809523809521E-3</v>
      </c>
      <c r="J49" s="217">
        <f>J48/N47</f>
        <v>5.9523809523809521E-3</v>
      </c>
      <c r="K49" s="217">
        <f>K48/N47</f>
        <v>7.7380952380952384E-2</v>
      </c>
      <c r="L49" s="217">
        <f>L48/N47</f>
        <v>0.1130952380952381</v>
      </c>
      <c r="M49" s="217">
        <f>M48/N47</f>
        <v>3.5714285714285712E-2</v>
      </c>
      <c r="N49" s="215">
        <f>H49+I49+J49+K49+L49+M49</f>
        <v>0.99999999999999989</v>
      </c>
      <c r="O49" s="93"/>
      <c r="P49" s="95"/>
      <c r="Q49" s="93"/>
      <c r="R49" s="93"/>
      <c r="S49" s="93"/>
      <c r="T49" s="93"/>
      <c r="U49" s="93"/>
      <c r="V49" s="93"/>
      <c r="W49" s="93"/>
      <c r="X49" s="93"/>
      <c r="Y49" s="93"/>
      <c r="Z49" s="93"/>
      <c r="AA49" s="93"/>
      <c r="AB49" s="93"/>
      <c r="AC49" s="93"/>
      <c r="AD49" s="93"/>
    </row>
    <row r="50" spans="1:30" ht="17.25">
      <c r="A50" s="93"/>
      <c r="B50" s="93"/>
      <c r="C50" s="93"/>
      <c r="D50" s="93"/>
      <c r="E50" s="93"/>
      <c r="F50" s="93"/>
      <c r="G50" s="93"/>
      <c r="H50" s="97"/>
      <c r="I50" s="93"/>
      <c r="J50" s="93"/>
      <c r="K50" s="98"/>
      <c r="L50" s="99"/>
      <c r="M50" s="98"/>
      <c r="N50" s="97"/>
      <c r="O50" s="93"/>
      <c r="P50" s="95"/>
      <c r="Q50" s="93"/>
      <c r="R50" s="93"/>
      <c r="S50" s="93"/>
      <c r="T50" s="93"/>
      <c r="U50" s="93"/>
      <c r="V50" s="93"/>
      <c r="W50" s="93"/>
      <c r="X50" s="93"/>
      <c r="Y50" s="93"/>
      <c r="Z50" s="93"/>
      <c r="AA50" s="93"/>
      <c r="AB50" s="93"/>
      <c r="AC50" s="93"/>
      <c r="AD50" s="93"/>
    </row>
    <row r="51" spans="1:30" ht="17.25">
      <c r="A51" s="93"/>
      <c r="B51" s="93"/>
      <c r="C51" s="93"/>
      <c r="D51" s="93"/>
      <c r="E51" s="93"/>
      <c r="F51" s="93"/>
      <c r="G51" s="93"/>
      <c r="H51" s="93"/>
      <c r="I51" s="93"/>
      <c r="J51" s="98"/>
      <c r="K51" s="98"/>
      <c r="L51" s="99"/>
      <c r="M51" s="98"/>
      <c r="N51" s="97"/>
      <c r="O51" s="93"/>
      <c r="P51" s="95"/>
      <c r="Q51" s="93"/>
      <c r="R51" s="93"/>
      <c r="S51" s="93"/>
      <c r="T51" s="93"/>
      <c r="U51" s="93"/>
      <c r="V51" s="93"/>
      <c r="W51" s="93"/>
      <c r="X51" s="93"/>
      <c r="Y51" s="93"/>
      <c r="Z51" s="93"/>
      <c r="AA51" s="93"/>
      <c r="AB51" s="93"/>
      <c r="AC51" s="93"/>
      <c r="AD51" s="93"/>
    </row>
    <row r="52" spans="1:30">
      <c r="J52" s="5"/>
      <c r="K52" s="46"/>
      <c r="L52" s="60"/>
      <c r="M52" s="46"/>
      <c r="N52" s="5"/>
      <c r="O52" s="4"/>
      <c r="P52" s="54"/>
      <c r="Q52" s="2"/>
      <c r="R52" s="2"/>
    </row>
    <row r="53" spans="1:30">
      <c r="J53" s="46"/>
      <c r="K53" s="46"/>
      <c r="L53" s="46"/>
      <c r="M53" s="46"/>
      <c r="N53" s="5"/>
      <c r="O53" s="2"/>
      <c r="P53" s="54"/>
      <c r="Q53" s="2"/>
      <c r="R53" s="2"/>
    </row>
    <row r="54" spans="1:30">
      <c r="J54" s="46"/>
      <c r="K54" s="46"/>
      <c r="L54" s="46"/>
      <c r="M54" s="46"/>
    </row>
    <row r="55" spans="1:30">
      <c r="J55" s="46"/>
      <c r="K55" s="46"/>
      <c r="L55" s="46"/>
      <c r="M55" s="46"/>
    </row>
    <row r="56" spans="1:30">
      <c r="J56" s="46"/>
      <c r="K56" s="46"/>
      <c r="L56" s="46"/>
      <c r="M56" s="46"/>
    </row>
    <row r="57" spans="1:30">
      <c r="J57" s="46"/>
      <c r="K57" s="46"/>
      <c r="L57" s="46"/>
      <c r="M57" s="46"/>
    </row>
  </sheetData>
  <mergeCells count="7">
    <mergeCell ref="AD1:AD2"/>
    <mergeCell ref="A1:I1"/>
    <mergeCell ref="J1:L1"/>
    <mergeCell ref="M1:V1"/>
    <mergeCell ref="W1:Y1"/>
    <mergeCell ref="Z1:AB1"/>
    <mergeCell ref="AC1:AC2"/>
  </mergeCells>
  <dataValidations count="3">
    <dataValidation type="list" allowBlank="1" showErrorMessage="1" sqref="W3:W5" xr:uid="{00000000-0002-0000-0300-000000000000}">
      <formula1>#REF!</formula1>
    </dataValidation>
    <dataValidation type="list" allowBlank="1" showErrorMessage="1" sqref="O3:O8 Z2 T5 T8 Z4:Z7 C3:C5 E3:E8 K3:K5" xr:uid="{00000000-0002-0000-0300-000001000000}">
      <formula1>#REF!</formula1>
    </dataValidation>
    <dataValidation type="list" allowBlank="1" showInputMessage="1" showErrorMessage="1" sqref="K6:K8" xr:uid="{00000000-0002-0000-0300-000008000000}">
      <formula1>#REF!</formula1>
    </dataValidation>
  </dataValidations>
  <hyperlinks>
    <hyperlink ref="F3" r:id="rId1" xr:uid="{00000000-0004-0000-0300-000000000000}"/>
    <hyperlink ref="F4" r:id="rId2" xr:uid="{00000000-0004-0000-0300-000001000000}"/>
    <hyperlink ref="F5" r:id="rId3" xr:uid="{00000000-0004-0000-0300-000002000000}"/>
    <hyperlink ref="F9" r:id="rId4" xr:uid="{00000000-0004-0000-0300-000003000000}"/>
    <hyperlink ref="F10" r:id="rId5" xr:uid="{00000000-0004-0000-0300-000004000000}"/>
    <hyperlink ref="F11" r:id="rId6" xr:uid="{00000000-0004-0000-0300-000005000000}"/>
    <hyperlink ref="F14" r:id="rId7" xr:uid="{00000000-0004-0000-0300-000006000000}"/>
    <hyperlink ref="F15" r:id="rId8" xr:uid="{00000000-0004-0000-0300-000007000000}"/>
    <hyperlink ref="F16" r:id="rId9" xr:uid="{00000000-0004-0000-0300-000008000000}"/>
    <hyperlink ref="F17" r:id="rId10" xr:uid="{00000000-0004-0000-0300-000009000000}"/>
    <hyperlink ref="F18" r:id="rId11" xr:uid="{00000000-0004-0000-0300-00000A000000}"/>
    <hyperlink ref="M18" r:id="rId12" display="https://www.facebook.com/hashtag/tecate?source=feed_text&amp;epa=HASHTAG&amp;__xts__%5B0%5D=68.ARD8I9YgUPpxMw7iRKdOrc94iXLxzfdq1574wjRfbWKAPxnz2SdAVn74iNrwzqX95imaoz9werIVE7I_v9nta3G0L4PgxqEVTTe3c4PVJLE_INSnwJGp9CYnR5JT6rGLodiVVADfgmuSHkuGto-yTWVkLwcpOsz5LMaXxELnRLbFkb4GYS9q2pyPRtYb0hEz7wUMgdmtYBDT4qu2rhvMe1hfy9EhWJuJrDDI9sULk_tMuR2h7LZZu4IjceBpI6PXXw6EBsGEBjkM4iY__-tHBrkgPNvirrGO4kILFWjDk3cX5dePvafKQnRCbeoBSVrvhdovLsQyfqPIOJp6xImzuyx8Rg&amp;__tn__=%2ANK-R" xr:uid="{00000000-0004-0000-0300-00000B000000}"/>
    <hyperlink ref="F19" r:id="rId13" xr:uid="{00000000-0004-0000-0300-00000C000000}"/>
    <hyperlink ref="F20" r:id="rId14" xr:uid="{00000000-0004-0000-0300-00000D000000}"/>
    <hyperlink ref="F21" r:id="rId15" xr:uid="{00000000-0004-0000-0300-00000E000000}"/>
    <hyperlink ref="F24" r:id="rId16" xr:uid="{00000000-0004-0000-0300-00000F000000}"/>
    <hyperlink ref="F26" r:id="rId17" xr:uid="{00000000-0004-0000-0300-000010000000}"/>
    <hyperlink ref="F27" r:id="rId18" xr:uid="{00000000-0004-0000-0300-000011000000}"/>
    <hyperlink ref="F28" r:id="rId19" xr:uid="{00000000-0004-0000-0300-000012000000}"/>
    <hyperlink ref="F29" r:id="rId20" xr:uid="{00000000-0004-0000-0300-000013000000}"/>
    <hyperlink ref="F30" r:id="rId21" xr:uid="{00000000-0004-0000-0300-000014000000}"/>
    <hyperlink ref="F31" r:id="rId22" xr:uid="{00000000-0004-0000-0300-000015000000}"/>
    <hyperlink ref="F36" r:id="rId23" xr:uid="{00000000-0004-0000-0300-000016000000}"/>
    <hyperlink ref="F37" r:id="rId24" xr:uid="{00000000-0004-0000-0300-000017000000}"/>
    <hyperlink ref="F39" r:id="rId25" xr:uid="{00000000-0004-0000-0300-000018000000}"/>
    <hyperlink ref="F40" r:id="rId26" xr:uid="{00000000-0004-0000-0300-000019000000}"/>
    <hyperlink ref="F41" r:id="rId27" xr:uid="{00000000-0004-0000-0300-00001A000000}"/>
    <hyperlink ref="F44" r:id="rId28" xr:uid="{00000000-0004-0000-0300-00001B000000}"/>
    <hyperlink ref="F45" r:id="rId29" xr:uid="{00000000-0004-0000-0300-00001C000000}"/>
    <hyperlink ref="F6" r:id="rId30" xr:uid="{00000000-0004-0000-0300-00001D000000}"/>
    <hyperlink ref="F7" r:id="rId31" xr:uid="{00000000-0004-0000-0300-00001E000000}"/>
    <hyperlink ref="F8" r:id="rId32" xr:uid="{00000000-0004-0000-0300-00001F000000}"/>
  </hyperlinks>
  <pageMargins left="0.7" right="0.7" top="0.75" bottom="0.75" header="0.3" footer="0.3"/>
  <pageSetup paperSize="9" orientation="portrait" horizontalDpi="360" verticalDpi="360" r:id="rId33"/>
  <legacyDrawing r:id="rId34"/>
  <extLst>
    <ext xmlns:x14="http://schemas.microsoft.com/office/spreadsheetml/2009/9/main" uri="{CCE6A557-97BC-4b89-ADB6-D9C93CAAB3DF}">
      <x14:dataValidations xmlns:xm="http://schemas.microsoft.com/office/excel/2006/main" count="1">
        <x14:dataValidation type="list" allowBlank="1" showErrorMessage="1" xr:uid="{00000000-0002-0000-0300-000009000000}">
          <x14:formula1>
            <xm:f>'C:\Users\Nidia\Documents\Respaldo Tío\Educiac\USAID\ONDA\[Estados_Nydia.xlsx]Variables '!#REF!</xm:f>
          </x14:formula1>
          <xm:sqref>J51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X17"/>
  <sheetViews>
    <sheetView topLeftCell="J1" zoomScale="60" zoomScaleNormal="60" workbookViewId="0">
      <selection activeCell="Q15" sqref="Q15"/>
    </sheetView>
  </sheetViews>
  <sheetFormatPr baseColWidth="10" defaultRowHeight="15"/>
  <cols>
    <col min="1" max="1" width="11.42578125" hidden="1" customWidth="1"/>
    <col min="2" max="2" width="22" customWidth="1"/>
    <col min="3" max="3" width="21.28515625" customWidth="1"/>
    <col min="6" max="6" width="25.140625" customWidth="1"/>
    <col min="8" max="8" width="23" customWidth="1"/>
    <col min="9" max="9" width="38.5703125" customWidth="1"/>
    <col min="12" max="12" width="13.140625" customWidth="1"/>
    <col min="13" max="13" width="33.5703125" customWidth="1"/>
    <col min="15" max="15" width="14.5703125" customWidth="1"/>
    <col min="16" max="16" width="16.42578125" customWidth="1"/>
    <col min="30" max="30" width="20.28515625" customWidth="1"/>
    <col min="31" max="76" width="11.42578125" style="46"/>
  </cols>
  <sheetData>
    <row r="1" spans="1:76" s="2" customFormat="1" ht="37.5" customHeight="1">
      <c r="A1" s="430" t="s">
        <v>1</v>
      </c>
      <c r="B1" s="431"/>
      <c r="C1" s="431"/>
      <c r="D1" s="431"/>
      <c r="E1" s="431"/>
      <c r="F1" s="431"/>
      <c r="G1" s="431"/>
      <c r="H1" s="431"/>
      <c r="I1" s="431"/>
      <c r="J1" s="430" t="s">
        <v>6</v>
      </c>
      <c r="K1" s="431"/>
      <c r="L1" s="431"/>
      <c r="M1" s="430" t="s">
        <v>7</v>
      </c>
      <c r="N1" s="431"/>
      <c r="O1" s="431"/>
      <c r="P1" s="431"/>
      <c r="Q1" s="431"/>
      <c r="R1" s="431"/>
      <c r="S1" s="431"/>
      <c r="T1" s="431"/>
      <c r="U1" s="431"/>
      <c r="V1" s="431"/>
      <c r="W1" s="430" t="s">
        <v>8</v>
      </c>
      <c r="X1" s="431"/>
      <c r="Y1" s="431"/>
      <c r="Z1" s="430" t="s">
        <v>9</v>
      </c>
      <c r="AA1" s="431"/>
      <c r="AB1" s="431"/>
      <c r="AC1" s="428" t="s">
        <v>10</v>
      </c>
      <c r="AD1" s="428" t="s">
        <v>4</v>
      </c>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row>
    <row r="2" spans="1:76" s="2" customFormat="1" ht="87.75" customHeight="1">
      <c r="A2" s="100" t="s">
        <v>0</v>
      </c>
      <c r="B2" s="100" t="s">
        <v>2</v>
      </c>
      <c r="C2" s="100" t="s">
        <v>11</v>
      </c>
      <c r="D2" s="100" t="s">
        <v>12</v>
      </c>
      <c r="E2" s="100" t="s">
        <v>13</v>
      </c>
      <c r="F2" s="100" t="s">
        <v>14</v>
      </c>
      <c r="G2" s="100" t="s">
        <v>15</v>
      </c>
      <c r="H2" s="100" t="s">
        <v>16</v>
      </c>
      <c r="I2" s="100" t="s">
        <v>17</v>
      </c>
      <c r="J2" s="100" t="s">
        <v>3</v>
      </c>
      <c r="K2" s="100" t="s">
        <v>18</v>
      </c>
      <c r="L2" s="100" t="s">
        <v>19</v>
      </c>
      <c r="M2" s="100" t="s">
        <v>20</v>
      </c>
      <c r="N2" s="100" t="s">
        <v>21</v>
      </c>
      <c r="O2" s="100" t="s">
        <v>22</v>
      </c>
      <c r="P2" s="100" t="s">
        <v>23</v>
      </c>
      <c r="Q2" s="100" t="s">
        <v>24</v>
      </c>
      <c r="R2" s="100" t="s">
        <v>25</v>
      </c>
      <c r="S2" s="100" t="s">
        <v>26</v>
      </c>
      <c r="T2" s="100" t="s">
        <v>27</v>
      </c>
      <c r="U2" s="100" t="s">
        <v>28</v>
      </c>
      <c r="V2" s="100" t="s">
        <v>29</v>
      </c>
      <c r="W2" s="100" t="s">
        <v>1033</v>
      </c>
      <c r="X2" s="100" t="s">
        <v>30</v>
      </c>
      <c r="Y2" s="100" t="s">
        <v>31</v>
      </c>
      <c r="Z2" s="100" t="s">
        <v>32</v>
      </c>
      <c r="AA2" s="100" t="s">
        <v>33</v>
      </c>
      <c r="AB2" s="100" t="s">
        <v>34</v>
      </c>
      <c r="AC2" s="429"/>
      <c r="AD2" s="429"/>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row>
    <row r="3" spans="1:76" s="101" customFormat="1" ht="15.75" customHeight="1">
      <c r="A3" s="103">
        <v>74</v>
      </c>
      <c r="B3" s="165">
        <v>43748</v>
      </c>
      <c r="C3" s="156" t="s">
        <v>35</v>
      </c>
      <c r="D3" s="166" t="s">
        <v>713</v>
      </c>
      <c r="E3" s="103" t="s">
        <v>59</v>
      </c>
      <c r="F3" s="159" t="s">
        <v>922</v>
      </c>
      <c r="G3" s="103" t="s">
        <v>847</v>
      </c>
      <c r="H3" s="161" t="s">
        <v>923</v>
      </c>
      <c r="I3" s="164" t="s">
        <v>924</v>
      </c>
      <c r="J3" s="103" t="s">
        <v>925</v>
      </c>
      <c r="K3" s="103" t="s">
        <v>926</v>
      </c>
      <c r="L3" s="103" t="s">
        <v>927</v>
      </c>
      <c r="M3" s="163" t="s">
        <v>928</v>
      </c>
      <c r="N3" s="103" t="s">
        <v>929</v>
      </c>
      <c r="O3" s="103" t="s">
        <v>175</v>
      </c>
      <c r="P3" s="103" t="s">
        <v>904</v>
      </c>
      <c r="Q3" s="103" t="s">
        <v>617</v>
      </c>
      <c r="R3" s="103">
        <v>1</v>
      </c>
      <c r="S3" s="103">
        <v>51</v>
      </c>
      <c r="T3" s="103" t="s">
        <v>59</v>
      </c>
      <c r="U3" s="103" t="s">
        <v>930</v>
      </c>
      <c r="V3" s="103" t="s">
        <v>95</v>
      </c>
      <c r="W3" s="103" t="s">
        <v>617</v>
      </c>
      <c r="X3" s="103" t="s">
        <v>201</v>
      </c>
      <c r="Y3" s="103"/>
      <c r="Z3" s="162" t="s">
        <v>61</v>
      </c>
      <c r="AA3" s="103" t="s">
        <v>201</v>
      </c>
      <c r="AB3" s="103"/>
      <c r="AC3" s="103"/>
      <c r="AD3" s="103"/>
      <c r="AE3" s="224"/>
      <c r="AF3" s="224"/>
      <c r="AG3" s="224"/>
      <c r="AH3" s="224"/>
      <c r="AI3" s="224"/>
      <c r="AJ3" s="224"/>
      <c r="AK3" s="224"/>
      <c r="AL3" s="224"/>
      <c r="AM3" s="224"/>
      <c r="AN3" s="224"/>
      <c r="AO3" s="224"/>
      <c r="AP3" s="224"/>
      <c r="AQ3" s="224"/>
      <c r="AR3" s="224"/>
      <c r="AS3" s="224"/>
      <c r="AT3" s="224"/>
      <c r="AU3" s="224"/>
      <c r="AV3" s="224"/>
      <c r="AW3" s="224"/>
      <c r="AX3" s="224"/>
      <c r="AY3" s="224"/>
      <c r="AZ3" s="224"/>
      <c r="BA3" s="224"/>
      <c r="BB3" s="224"/>
      <c r="BC3" s="224"/>
      <c r="BD3" s="224"/>
      <c r="BE3" s="224"/>
      <c r="BF3" s="224"/>
      <c r="BG3" s="224"/>
      <c r="BH3" s="224"/>
      <c r="BI3" s="224"/>
      <c r="BJ3" s="224"/>
      <c r="BK3" s="224"/>
      <c r="BL3" s="224"/>
      <c r="BM3" s="224"/>
      <c r="BN3" s="224"/>
      <c r="BO3" s="224"/>
      <c r="BP3" s="224"/>
      <c r="BQ3" s="224"/>
      <c r="BR3" s="224"/>
      <c r="BS3" s="224"/>
      <c r="BT3" s="224"/>
      <c r="BU3" s="224"/>
      <c r="BV3" s="224"/>
      <c r="BW3" s="224"/>
      <c r="BX3" s="224"/>
    </row>
    <row r="4" spans="1:76" s="101" customFormat="1" ht="51" customHeight="1">
      <c r="A4" s="103"/>
      <c r="B4" s="103" t="s">
        <v>2133</v>
      </c>
      <c r="C4" s="105" t="s">
        <v>2134</v>
      </c>
      <c r="D4" s="103" t="s">
        <v>1087</v>
      </c>
      <c r="E4" s="103" t="s">
        <v>42</v>
      </c>
      <c r="F4" s="43" t="s">
        <v>2135</v>
      </c>
      <c r="G4" s="103" t="s">
        <v>42</v>
      </c>
      <c r="H4" s="103" t="s">
        <v>2136</v>
      </c>
      <c r="I4" s="103" t="s">
        <v>2137</v>
      </c>
      <c r="J4" s="103" t="s">
        <v>925</v>
      </c>
      <c r="K4" s="103" t="s">
        <v>926</v>
      </c>
      <c r="L4" s="16" t="s">
        <v>2138</v>
      </c>
      <c r="M4" s="16" t="s">
        <v>2139</v>
      </c>
      <c r="N4" s="16" t="s">
        <v>2140</v>
      </c>
      <c r="O4" s="16" t="s">
        <v>2141</v>
      </c>
      <c r="P4" s="16" t="s">
        <v>2142</v>
      </c>
      <c r="Q4" s="168" t="s">
        <v>42</v>
      </c>
      <c r="R4" s="168">
        <v>1</v>
      </c>
      <c r="S4" s="168" t="s">
        <v>42</v>
      </c>
      <c r="T4" s="168" t="s">
        <v>42</v>
      </c>
      <c r="U4" s="103" t="s">
        <v>283</v>
      </c>
      <c r="V4" s="103" t="s">
        <v>926</v>
      </c>
      <c r="W4" s="103" t="s">
        <v>198</v>
      </c>
      <c r="X4" s="168" t="s">
        <v>42</v>
      </c>
      <c r="Y4" s="168" t="s">
        <v>42</v>
      </c>
      <c r="Z4" s="168" t="s">
        <v>42</v>
      </c>
      <c r="AA4" s="103" t="s">
        <v>2143</v>
      </c>
      <c r="AB4" s="168" t="s">
        <v>42</v>
      </c>
      <c r="AC4" s="103" t="s">
        <v>2144</v>
      </c>
      <c r="AD4" s="103" t="s">
        <v>2145</v>
      </c>
      <c r="AE4" s="224"/>
      <c r="AF4" s="224"/>
      <c r="AG4" s="224"/>
      <c r="AH4" s="224"/>
      <c r="AI4" s="224"/>
      <c r="AJ4" s="224"/>
      <c r="AK4" s="224"/>
      <c r="AL4" s="224"/>
      <c r="AM4" s="224"/>
      <c r="AN4" s="224"/>
      <c r="AO4" s="224"/>
      <c r="AP4" s="224"/>
      <c r="AQ4" s="224"/>
      <c r="AR4" s="224"/>
      <c r="AS4" s="224"/>
      <c r="AT4" s="224"/>
      <c r="AU4" s="224"/>
      <c r="AV4" s="224"/>
      <c r="AW4" s="224"/>
      <c r="AX4" s="224"/>
      <c r="AY4" s="224"/>
      <c r="AZ4" s="224"/>
      <c r="BA4" s="224"/>
      <c r="BB4" s="224"/>
      <c r="BC4" s="224"/>
      <c r="BD4" s="224"/>
      <c r="BE4" s="224"/>
      <c r="BF4" s="224"/>
      <c r="BG4" s="224"/>
      <c r="BH4" s="224"/>
      <c r="BI4" s="224"/>
      <c r="BJ4" s="224"/>
      <c r="BK4" s="224"/>
      <c r="BL4" s="224"/>
      <c r="BM4" s="224"/>
      <c r="BN4" s="224"/>
      <c r="BO4" s="224"/>
      <c r="BP4" s="224"/>
      <c r="BQ4" s="224"/>
      <c r="BR4" s="224"/>
      <c r="BS4" s="224"/>
      <c r="BT4" s="224"/>
      <c r="BU4" s="224"/>
      <c r="BV4" s="224"/>
      <c r="BW4" s="224"/>
      <c r="BX4" s="224"/>
    </row>
    <row r="5" spans="1:76" s="101" customFormat="1" ht="56.25" customHeight="1">
      <c r="A5" s="103"/>
      <c r="B5" s="103" t="s">
        <v>2146</v>
      </c>
      <c r="C5" s="105" t="s">
        <v>2147</v>
      </c>
      <c r="D5" s="103" t="s">
        <v>2148</v>
      </c>
      <c r="E5" s="103" t="s">
        <v>42</v>
      </c>
      <c r="F5" s="43" t="s">
        <v>2149</v>
      </c>
      <c r="G5" s="103" t="s">
        <v>42</v>
      </c>
      <c r="H5" s="103" t="s">
        <v>2150</v>
      </c>
      <c r="I5" s="103" t="s">
        <v>2151</v>
      </c>
      <c r="J5" s="103" t="s">
        <v>2152</v>
      </c>
      <c r="K5" s="103" t="s">
        <v>926</v>
      </c>
      <c r="L5" s="103"/>
      <c r="M5" s="103" t="s">
        <v>2153</v>
      </c>
      <c r="N5" s="103" t="s">
        <v>2154</v>
      </c>
      <c r="O5" s="103" t="s">
        <v>175</v>
      </c>
      <c r="P5" s="103" t="s">
        <v>1323</v>
      </c>
      <c r="Q5" s="103" t="s">
        <v>2155</v>
      </c>
      <c r="R5" s="103">
        <v>6</v>
      </c>
      <c r="S5" s="168" t="s">
        <v>42</v>
      </c>
      <c r="T5" s="103" t="s">
        <v>342</v>
      </c>
      <c r="U5" s="103" t="s">
        <v>2156</v>
      </c>
      <c r="V5" s="103" t="s">
        <v>2152</v>
      </c>
      <c r="W5" s="103" t="s">
        <v>198</v>
      </c>
      <c r="X5" s="168" t="s">
        <v>42</v>
      </c>
      <c r="Y5" s="168" t="s">
        <v>42</v>
      </c>
      <c r="Z5" s="103" t="s">
        <v>2157</v>
      </c>
      <c r="AA5" s="168" t="s">
        <v>42</v>
      </c>
      <c r="AB5" s="168" t="s">
        <v>42</v>
      </c>
      <c r="AC5" s="103" t="s">
        <v>2158</v>
      </c>
      <c r="AD5" s="103" t="s">
        <v>2159</v>
      </c>
      <c r="AE5" s="224"/>
      <c r="AF5" s="224"/>
      <c r="AG5" s="224"/>
      <c r="AH5" s="224"/>
      <c r="AI5" s="224"/>
      <c r="AJ5" s="224"/>
      <c r="AK5" s="224"/>
      <c r="AL5" s="224"/>
      <c r="AM5" s="224"/>
      <c r="AN5" s="224"/>
      <c r="AO5" s="224"/>
      <c r="AP5" s="224"/>
      <c r="AQ5" s="224"/>
      <c r="AR5" s="224"/>
      <c r="AS5" s="224"/>
      <c r="AT5" s="224"/>
      <c r="AU5" s="224"/>
      <c r="AV5" s="224"/>
      <c r="AW5" s="224"/>
      <c r="AX5" s="224"/>
      <c r="AY5" s="224"/>
      <c r="AZ5" s="224"/>
      <c r="BA5" s="224"/>
      <c r="BB5" s="224"/>
      <c r="BC5" s="224"/>
      <c r="BD5" s="224"/>
      <c r="BE5" s="224"/>
      <c r="BF5" s="224"/>
      <c r="BG5" s="224"/>
      <c r="BH5" s="224"/>
      <c r="BI5" s="224"/>
      <c r="BJ5" s="224"/>
      <c r="BK5" s="224"/>
      <c r="BL5" s="224"/>
      <c r="BM5" s="224"/>
      <c r="BN5" s="224"/>
      <c r="BO5" s="224"/>
      <c r="BP5" s="224"/>
      <c r="BQ5" s="224"/>
      <c r="BR5" s="224"/>
      <c r="BS5" s="224"/>
      <c r="BT5" s="224"/>
      <c r="BU5" s="224"/>
      <c r="BV5" s="224"/>
      <c r="BW5" s="224"/>
      <c r="BX5" s="224"/>
    </row>
    <row r="6" spans="1:76" s="145" customFormat="1" ht="158.25" customHeight="1">
      <c r="A6" s="72"/>
      <c r="B6" s="72" t="s">
        <v>2160</v>
      </c>
      <c r="C6" s="198" t="s">
        <v>2161</v>
      </c>
      <c r="D6" s="72" t="s">
        <v>2162</v>
      </c>
      <c r="E6" s="72" t="s">
        <v>59</v>
      </c>
      <c r="F6" s="74" t="s">
        <v>2163</v>
      </c>
      <c r="G6" s="72" t="s">
        <v>42</v>
      </c>
      <c r="H6" s="72" t="s">
        <v>2164</v>
      </c>
      <c r="I6" s="72" t="s">
        <v>2165</v>
      </c>
      <c r="J6" s="72" t="s">
        <v>2152</v>
      </c>
      <c r="K6" s="72" t="s">
        <v>926</v>
      </c>
      <c r="L6" s="72" t="s">
        <v>2166</v>
      </c>
      <c r="M6" s="72" t="s">
        <v>2167</v>
      </c>
      <c r="N6" s="72" t="s">
        <v>42</v>
      </c>
      <c r="O6" s="72" t="s">
        <v>175</v>
      </c>
      <c r="P6" s="72" t="s">
        <v>42</v>
      </c>
      <c r="Q6" s="72" t="s">
        <v>2168</v>
      </c>
      <c r="R6" s="72" t="s">
        <v>2169</v>
      </c>
      <c r="S6" s="72"/>
      <c r="T6" s="72" t="s">
        <v>42</v>
      </c>
      <c r="U6" s="72" t="s">
        <v>2170</v>
      </c>
      <c r="V6" s="72" t="s">
        <v>926</v>
      </c>
      <c r="W6" s="72" t="s">
        <v>44</v>
      </c>
      <c r="X6" s="72" t="s">
        <v>201</v>
      </c>
      <c r="Y6" s="72" t="s">
        <v>42</v>
      </c>
      <c r="Z6" s="72" t="s">
        <v>2157</v>
      </c>
      <c r="AA6" s="72"/>
      <c r="AB6" s="72" t="s">
        <v>42</v>
      </c>
      <c r="AC6" s="72" t="s">
        <v>2171</v>
      </c>
      <c r="AD6" s="72" t="s">
        <v>2172</v>
      </c>
      <c r="AE6" s="222"/>
      <c r="AF6" s="222"/>
      <c r="AG6" s="222"/>
      <c r="AH6" s="222"/>
      <c r="AI6" s="222"/>
      <c r="AJ6" s="222"/>
      <c r="AK6" s="222"/>
      <c r="AL6" s="222"/>
      <c r="AM6" s="222"/>
      <c r="AN6" s="222"/>
      <c r="AO6" s="222"/>
      <c r="AP6" s="222"/>
      <c r="AQ6" s="222"/>
      <c r="AR6" s="222"/>
      <c r="AS6" s="222"/>
      <c r="AT6" s="222"/>
      <c r="AU6" s="222"/>
      <c r="AV6" s="222"/>
      <c r="AW6" s="222"/>
      <c r="AX6" s="222"/>
      <c r="AY6" s="222"/>
      <c r="AZ6" s="222"/>
      <c r="BA6" s="222"/>
      <c r="BB6" s="222"/>
      <c r="BC6" s="222"/>
      <c r="BD6" s="222"/>
      <c r="BE6" s="222"/>
      <c r="BF6" s="222"/>
      <c r="BG6" s="222"/>
      <c r="BH6" s="222"/>
      <c r="BI6" s="222"/>
      <c r="BJ6" s="222"/>
      <c r="BK6" s="222"/>
      <c r="BL6" s="222"/>
      <c r="BM6" s="222"/>
      <c r="BN6" s="222"/>
      <c r="BO6" s="222"/>
      <c r="BP6" s="222"/>
      <c r="BQ6" s="222"/>
      <c r="BR6" s="222"/>
      <c r="BS6" s="222"/>
      <c r="BT6" s="222"/>
      <c r="BU6" s="222"/>
      <c r="BV6" s="222"/>
      <c r="BW6" s="222"/>
      <c r="BX6" s="222"/>
    </row>
    <row r="7" spans="1:76" s="101" customFormat="1" ht="86.25">
      <c r="A7" s="103"/>
      <c r="B7" s="16" t="s">
        <v>2173</v>
      </c>
      <c r="C7" s="15" t="s">
        <v>2161</v>
      </c>
      <c r="D7" s="16" t="s">
        <v>2174</v>
      </c>
      <c r="E7" s="16" t="s">
        <v>59</v>
      </c>
      <c r="F7" s="43" t="s">
        <v>2175</v>
      </c>
      <c r="G7" s="16" t="s">
        <v>1223</v>
      </c>
      <c r="H7" s="16" t="s">
        <v>2176</v>
      </c>
      <c r="I7" s="16" t="s">
        <v>2177</v>
      </c>
      <c r="J7" s="16" t="s">
        <v>2152</v>
      </c>
      <c r="K7" s="16" t="s">
        <v>926</v>
      </c>
      <c r="L7" s="16" t="s">
        <v>2178</v>
      </c>
      <c r="M7" s="16" t="s">
        <v>2179</v>
      </c>
      <c r="N7" s="103" t="s">
        <v>42</v>
      </c>
      <c r="O7" s="103" t="s">
        <v>175</v>
      </c>
      <c r="P7" s="103" t="s">
        <v>42</v>
      </c>
      <c r="Q7" s="16" t="s">
        <v>2180</v>
      </c>
      <c r="R7" s="103">
        <v>2</v>
      </c>
      <c r="S7" s="103" t="s">
        <v>2181</v>
      </c>
      <c r="T7" s="103" t="s">
        <v>2182</v>
      </c>
      <c r="U7" s="16" t="s">
        <v>283</v>
      </c>
      <c r="V7" s="16" t="s">
        <v>2152</v>
      </c>
      <c r="W7" s="16" t="s">
        <v>198</v>
      </c>
      <c r="X7" s="168" t="s">
        <v>42</v>
      </c>
      <c r="Y7" s="168" t="s">
        <v>42</v>
      </c>
      <c r="Z7" s="16" t="s">
        <v>2183</v>
      </c>
      <c r="AA7" s="168" t="s">
        <v>42</v>
      </c>
      <c r="AB7" s="168" t="s">
        <v>42</v>
      </c>
      <c r="AC7" s="103"/>
      <c r="AD7" s="16" t="s">
        <v>2184</v>
      </c>
      <c r="AE7" s="224"/>
      <c r="AF7" s="224"/>
      <c r="AG7" s="224"/>
      <c r="AH7" s="224"/>
      <c r="AI7" s="224"/>
      <c r="AJ7" s="224"/>
      <c r="AK7" s="224"/>
      <c r="AL7" s="224"/>
      <c r="AM7" s="224"/>
      <c r="AN7" s="224"/>
      <c r="AO7" s="224"/>
      <c r="AP7" s="224"/>
      <c r="AQ7" s="224"/>
      <c r="AR7" s="224"/>
      <c r="AS7" s="224"/>
      <c r="AT7" s="224"/>
      <c r="AU7" s="224"/>
      <c r="AV7" s="224"/>
      <c r="AW7" s="224"/>
      <c r="AX7" s="224"/>
      <c r="AY7" s="224"/>
      <c r="AZ7" s="224"/>
      <c r="BA7" s="224"/>
      <c r="BB7" s="224"/>
      <c r="BC7" s="224"/>
      <c r="BD7" s="224"/>
      <c r="BE7" s="224"/>
      <c r="BF7" s="224"/>
      <c r="BG7" s="224"/>
      <c r="BH7" s="224"/>
      <c r="BI7" s="224"/>
      <c r="BJ7" s="224"/>
      <c r="BK7" s="224"/>
      <c r="BL7" s="224"/>
      <c r="BM7" s="224"/>
      <c r="BN7" s="224"/>
      <c r="BO7" s="224"/>
      <c r="BP7" s="224"/>
      <c r="BQ7" s="224"/>
      <c r="BR7" s="224"/>
      <c r="BS7" s="224"/>
      <c r="BT7" s="224"/>
      <c r="BU7" s="224"/>
      <c r="BV7" s="224"/>
      <c r="BW7" s="224"/>
      <c r="BX7" s="224"/>
    </row>
    <row r="8" spans="1:76" s="101" customFormat="1" ht="207">
      <c r="A8" s="103"/>
      <c r="B8" s="16" t="s">
        <v>2185</v>
      </c>
      <c r="C8" s="15" t="s">
        <v>858</v>
      </c>
      <c r="D8" s="16" t="s">
        <v>2186</v>
      </c>
      <c r="E8" s="16" t="s">
        <v>306</v>
      </c>
      <c r="F8" s="43" t="s">
        <v>2187</v>
      </c>
      <c r="G8" s="103" t="s">
        <v>2188</v>
      </c>
      <c r="H8" s="16" t="s">
        <v>2189</v>
      </c>
      <c r="I8" s="16" t="s">
        <v>2190</v>
      </c>
      <c r="J8" s="16" t="s">
        <v>2152</v>
      </c>
      <c r="K8" s="16" t="s">
        <v>926</v>
      </c>
      <c r="L8" s="16" t="s">
        <v>2191</v>
      </c>
      <c r="M8" s="16" t="s">
        <v>2192</v>
      </c>
      <c r="N8" s="16" t="s">
        <v>2193</v>
      </c>
      <c r="O8" s="16" t="s">
        <v>2194</v>
      </c>
      <c r="P8" s="103" t="s">
        <v>2195</v>
      </c>
      <c r="Q8" s="16" t="s">
        <v>2196</v>
      </c>
      <c r="R8" s="103">
        <v>1</v>
      </c>
      <c r="S8" s="168" t="s">
        <v>42</v>
      </c>
      <c r="T8" s="103" t="s">
        <v>306</v>
      </c>
      <c r="U8" s="16" t="s">
        <v>2197</v>
      </c>
      <c r="V8" s="16" t="s">
        <v>2152</v>
      </c>
      <c r="W8" s="16" t="s">
        <v>44</v>
      </c>
      <c r="X8" s="168" t="s">
        <v>42</v>
      </c>
      <c r="Y8" s="168" t="s">
        <v>42</v>
      </c>
      <c r="Z8" s="16" t="s">
        <v>2198</v>
      </c>
      <c r="AA8" s="168" t="s">
        <v>42</v>
      </c>
      <c r="AB8" s="168" t="s">
        <v>42</v>
      </c>
      <c r="AC8" s="103" t="s">
        <v>2199</v>
      </c>
      <c r="AD8" s="103"/>
      <c r="AE8" s="224"/>
      <c r="AF8" s="224"/>
      <c r="AG8" s="224"/>
      <c r="AH8" s="224"/>
      <c r="AI8" s="224"/>
      <c r="AJ8" s="224"/>
      <c r="AK8" s="224"/>
      <c r="AL8" s="224"/>
      <c r="AM8" s="224"/>
      <c r="AN8" s="224"/>
      <c r="AO8" s="224"/>
      <c r="AP8" s="224"/>
      <c r="AQ8" s="224"/>
      <c r="AR8" s="224"/>
      <c r="AS8" s="224"/>
      <c r="AT8" s="224"/>
      <c r="AU8" s="224"/>
      <c r="AV8" s="224"/>
      <c r="AW8" s="224"/>
      <c r="AX8" s="224"/>
      <c r="AY8" s="224"/>
      <c r="AZ8" s="224"/>
      <c r="BA8" s="224"/>
      <c r="BB8" s="224"/>
      <c r="BC8" s="224"/>
      <c r="BD8" s="224"/>
      <c r="BE8" s="224"/>
      <c r="BF8" s="224"/>
      <c r="BG8" s="224"/>
      <c r="BH8" s="224"/>
      <c r="BI8" s="224"/>
      <c r="BJ8" s="224"/>
      <c r="BK8" s="224"/>
      <c r="BL8" s="224"/>
      <c r="BM8" s="224"/>
      <c r="BN8" s="224"/>
      <c r="BO8" s="224"/>
      <c r="BP8" s="224"/>
      <c r="BQ8" s="224"/>
      <c r="BR8" s="224"/>
      <c r="BS8" s="224"/>
      <c r="BT8" s="224"/>
      <c r="BU8" s="224"/>
      <c r="BV8" s="224"/>
      <c r="BW8" s="224"/>
      <c r="BX8" s="224"/>
    </row>
    <row r="9" spans="1:76" s="101" customFormat="1" ht="327.75">
      <c r="A9" s="103"/>
      <c r="B9" s="16" t="s">
        <v>2200</v>
      </c>
      <c r="C9" s="15" t="s">
        <v>2201</v>
      </c>
      <c r="D9" s="16" t="s">
        <v>2202</v>
      </c>
      <c r="E9" s="103"/>
      <c r="F9" s="43" t="s">
        <v>2203</v>
      </c>
      <c r="G9" s="16" t="s">
        <v>2204</v>
      </c>
      <c r="H9" s="16" t="s">
        <v>2205</v>
      </c>
      <c r="I9" s="103"/>
      <c r="J9" s="103" t="s">
        <v>2206</v>
      </c>
      <c r="K9" s="103" t="s">
        <v>926</v>
      </c>
      <c r="L9" s="103" t="s">
        <v>2207</v>
      </c>
      <c r="M9" s="103" t="s">
        <v>2208</v>
      </c>
      <c r="N9" s="16" t="s">
        <v>42</v>
      </c>
      <c r="O9" s="103" t="s">
        <v>175</v>
      </c>
      <c r="P9" s="103" t="s">
        <v>2209</v>
      </c>
      <c r="Q9" s="16" t="s">
        <v>2210</v>
      </c>
      <c r="R9" s="103">
        <v>1</v>
      </c>
      <c r="S9" s="103">
        <v>22</v>
      </c>
      <c r="T9" s="103" t="s">
        <v>306</v>
      </c>
      <c r="U9" s="16" t="s">
        <v>2211</v>
      </c>
      <c r="V9" s="16" t="s">
        <v>2206</v>
      </c>
      <c r="W9" s="168" t="s">
        <v>42</v>
      </c>
      <c r="X9" s="168" t="s">
        <v>42</v>
      </c>
      <c r="Y9" s="168" t="s">
        <v>42</v>
      </c>
      <c r="Z9" s="168" t="s">
        <v>42</v>
      </c>
      <c r="AA9" s="168" t="s">
        <v>42</v>
      </c>
      <c r="AB9" s="168" t="s">
        <v>42</v>
      </c>
      <c r="AC9" s="103"/>
      <c r="AD9" s="103"/>
      <c r="AE9" s="224"/>
      <c r="AF9" s="224"/>
      <c r="AG9" s="224"/>
      <c r="AH9" s="224"/>
      <c r="AI9" s="224"/>
      <c r="AJ9" s="224"/>
      <c r="AK9" s="224"/>
      <c r="AL9" s="224"/>
      <c r="AM9" s="224"/>
      <c r="AN9" s="224"/>
      <c r="AO9" s="224"/>
      <c r="AP9" s="224"/>
      <c r="AQ9" s="224"/>
      <c r="AR9" s="224"/>
      <c r="AS9" s="224"/>
      <c r="AT9" s="224"/>
      <c r="AU9" s="224"/>
      <c r="AV9" s="224"/>
      <c r="AW9" s="224"/>
      <c r="AX9" s="224"/>
      <c r="AY9" s="224"/>
      <c r="AZ9" s="224"/>
      <c r="BA9" s="224"/>
      <c r="BB9" s="224"/>
      <c r="BC9" s="224"/>
      <c r="BD9" s="224"/>
      <c r="BE9" s="224"/>
      <c r="BF9" s="224"/>
      <c r="BG9" s="224"/>
      <c r="BH9" s="224"/>
      <c r="BI9" s="224"/>
      <c r="BJ9" s="224"/>
      <c r="BK9" s="224"/>
      <c r="BL9" s="224"/>
      <c r="BM9" s="224"/>
      <c r="BN9" s="224"/>
      <c r="BO9" s="224"/>
      <c r="BP9" s="224"/>
      <c r="BQ9" s="224"/>
      <c r="BR9" s="224"/>
      <c r="BS9" s="224"/>
      <c r="BT9" s="224"/>
      <c r="BU9" s="224"/>
      <c r="BV9" s="224"/>
      <c r="BW9" s="224"/>
      <c r="BX9" s="224"/>
    </row>
    <row r="10" spans="1:76" s="101" customFormat="1" ht="276">
      <c r="A10" s="103"/>
      <c r="B10" s="104">
        <v>43800</v>
      </c>
      <c r="C10" s="15" t="s">
        <v>2201</v>
      </c>
      <c r="D10" s="16" t="s">
        <v>2202</v>
      </c>
      <c r="E10" s="103"/>
      <c r="F10" s="43" t="s">
        <v>2212</v>
      </c>
      <c r="G10" s="103" t="s">
        <v>1223</v>
      </c>
      <c r="H10" s="103" t="s">
        <v>2213</v>
      </c>
      <c r="I10" s="103"/>
      <c r="J10" s="103" t="s">
        <v>2214</v>
      </c>
      <c r="K10" s="103" t="s">
        <v>926</v>
      </c>
      <c r="L10" s="103" t="s">
        <v>2215</v>
      </c>
      <c r="M10" s="103" t="s">
        <v>2216</v>
      </c>
      <c r="N10" s="16" t="s">
        <v>2217</v>
      </c>
      <c r="O10" s="103" t="s">
        <v>55</v>
      </c>
      <c r="P10" s="16" t="s">
        <v>2218</v>
      </c>
      <c r="Q10" s="16" t="s">
        <v>2219</v>
      </c>
      <c r="R10" s="103">
        <v>3</v>
      </c>
      <c r="S10" s="168" t="s">
        <v>42</v>
      </c>
      <c r="T10" s="103" t="s">
        <v>2220</v>
      </c>
      <c r="U10" s="16" t="s">
        <v>2221</v>
      </c>
      <c r="V10" s="103"/>
      <c r="W10" s="103" t="s">
        <v>44</v>
      </c>
      <c r="X10" s="103" t="s">
        <v>2222</v>
      </c>
      <c r="Y10" s="103"/>
      <c r="Z10" s="168" t="s">
        <v>42</v>
      </c>
      <c r="AA10" s="168" t="s">
        <v>42</v>
      </c>
      <c r="AB10" s="168" t="s">
        <v>42</v>
      </c>
      <c r="AC10" s="103"/>
      <c r="AD10" s="103"/>
      <c r="AE10" s="224"/>
      <c r="AF10" s="224"/>
      <c r="AG10" s="224"/>
      <c r="AH10" s="224"/>
      <c r="AI10" s="224"/>
      <c r="AJ10" s="224"/>
      <c r="AK10" s="224"/>
      <c r="AL10" s="224"/>
      <c r="AM10" s="224"/>
      <c r="AN10" s="224"/>
      <c r="AO10" s="224"/>
      <c r="AP10" s="224"/>
      <c r="AQ10" s="224"/>
      <c r="AR10" s="224"/>
      <c r="AS10" s="224"/>
      <c r="AT10" s="224"/>
      <c r="AU10" s="224"/>
      <c r="AV10" s="224"/>
      <c r="AW10" s="224"/>
      <c r="AX10" s="224"/>
      <c r="AY10" s="224"/>
      <c r="AZ10" s="224"/>
      <c r="BA10" s="224"/>
      <c r="BB10" s="224"/>
      <c r="BC10" s="224"/>
      <c r="BD10" s="224"/>
      <c r="BE10" s="224"/>
      <c r="BF10" s="224"/>
      <c r="BG10" s="224"/>
      <c r="BH10" s="224"/>
      <c r="BI10" s="224"/>
      <c r="BJ10" s="224"/>
      <c r="BK10" s="224"/>
      <c r="BL10" s="224"/>
      <c r="BM10" s="224"/>
      <c r="BN10" s="224"/>
      <c r="BO10" s="224"/>
      <c r="BP10" s="224"/>
      <c r="BQ10" s="224"/>
      <c r="BR10" s="224"/>
      <c r="BS10" s="224"/>
      <c r="BT10" s="224"/>
      <c r="BU10" s="224"/>
      <c r="BV10" s="224"/>
      <c r="BW10" s="224"/>
      <c r="BX10" s="224"/>
    </row>
    <row r="12" spans="1:76">
      <c r="K12" s="2"/>
      <c r="L12" s="56"/>
      <c r="M12" s="56"/>
      <c r="N12" s="2"/>
      <c r="O12" s="2"/>
      <c r="P12" s="2"/>
      <c r="Q12" s="54"/>
      <c r="R12" s="59">
        <f>SUM(R3:R10)</f>
        <v>15</v>
      </c>
    </row>
    <row r="13" spans="1:76" ht="17.25">
      <c r="J13" s="62"/>
      <c r="K13" s="62"/>
      <c r="L13" s="84" t="s">
        <v>2683</v>
      </c>
      <c r="M13" s="228" t="s">
        <v>1054</v>
      </c>
      <c r="N13" s="228" t="s">
        <v>1926</v>
      </c>
      <c r="O13" s="228" t="s">
        <v>2672</v>
      </c>
      <c r="P13" s="228" t="s">
        <v>2676</v>
      </c>
      <c r="Q13" s="228">
        <v>15</v>
      </c>
    </row>
    <row r="14" spans="1:76" ht="17.25">
      <c r="J14" s="62"/>
      <c r="K14" s="62"/>
      <c r="L14" s="229" t="s">
        <v>2684</v>
      </c>
      <c r="M14" s="230">
        <f>R12-N14-O14-P14</f>
        <v>5</v>
      </c>
      <c r="N14" s="230">
        <v>1</v>
      </c>
      <c r="O14" s="230">
        <v>3</v>
      </c>
      <c r="P14" s="230">
        <v>6</v>
      </c>
      <c r="Q14" s="230">
        <f>M14+N14+O14+P14</f>
        <v>15</v>
      </c>
    </row>
    <row r="15" spans="1:76" ht="17.25">
      <c r="J15" s="62"/>
      <c r="K15" s="63"/>
      <c r="L15" s="229" t="s">
        <v>2685</v>
      </c>
      <c r="M15" s="231">
        <f>M14/R12</f>
        <v>0.33333333333333331</v>
      </c>
      <c r="N15" s="231">
        <f>N14/R12</f>
        <v>6.6666666666666666E-2</v>
      </c>
      <c r="O15" s="231">
        <f>O14/R12</f>
        <v>0.2</v>
      </c>
      <c r="P15" s="231">
        <f>P14/R12</f>
        <v>0.4</v>
      </c>
      <c r="Q15" s="232">
        <f>M15+N15+O15+P15</f>
        <v>1</v>
      </c>
    </row>
    <row r="16" spans="1:76">
      <c r="K16" s="55"/>
      <c r="L16" s="55"/>
      <c r="M16" s="61"/>
      <c r="N16" s="46"/>
      <c r="O16" s="5"/>
      <c r="P16" s="46"/>
      <c r="Q16" s="61"/>
      <c r="R16" s="2"/>
    </row>
    <row r="17" spans="11:18">
      <c r="K17" s="2"/>
      <c r="L17" s="5"/>
      <c r="M17" s="46"/>
      <c r="N17" s="2"/>
      <c r="O17" s="2"/>
      <c r="P17" s="2"/>
      <c r="Q17" s="2"/>
      <c r="R17" s="2"/>
    </row>
  </sheetData>
  <mergeCells count="7">
    <mergeCell ref="AD1:AD2"/>
    <mergeCell ref="A1:I1"/>
    <mergeCell ref="J1:L1"/>
    <mergeCell ref="M1:V1"/>
    <mergeCell ref="W1:Y1"/>
    <mergeCell ref="Z1:AB1"/>
    <mergeCell ref="AC1:AC2"/>
  </mergeCells>
  <dataValidations count="2">
    <dataValidation type="list" allowBlank="1" showErrorMessage="1" sqref="Z2" xr:uid="{00000000-0002-0000-0400-000000000000}">
      <formula1>#REF!</formula1>
    </dataValidation>
    <dataValidation type="list" allowBlank="1" showErrorMessage="1" sqref="W3 C3 Z3 E3 T3 K3 O3" xr:uid="{00000000-0002-0000-0400-000001000000}">
      <formula1>#REF!</formula1>
    </dataValidation>
  </dataValidations>
  <hyperlinks>
    <hyperlink ref="D3" r:id="rId1" xr:uid="{00000000-0004-0000-0400-000000000000}"/>
    <hyperlink ref="F3" r:id="rId2" xr:uid="{00000000-0004-0000-0400-000001000000}"/>
    <hyperlink ref="F4" r:id="rId3" xr:uid="{00000000-0004-0000-0400-000002000000}"/>
    <hyperlink ref="F6" r:id="rId4" xr:uid="{00000000-0004-0000-0400-000003000000}"/>
    <hyperlink ref="F7" r:id="rId5" xr:uid="{00000000-0004-0000-0400-000004000000}"/>
    <hyperlink ref="F8" r:id="rId6" xr:uid="{00000000-0004-0000-0400-000005000000}"/>
    <hyperlink ref="F9" r:id="rId7" xr:uid="{00000000-0004-0000-0400-000006000000}"/>
    <hyperlink ref="F5" r:id="rId8" xr:uid="{00000000-0004-0000-0400-000007000000}"/>
    <hyperlink ref="F10" r:id="rId9" xr:uid="{00000000-0004-0000-0400-000008000000}"/>
  </hyperlinks>
  <pageMargins left="0.7" right="0.7" top="0.75" bottom="0.75" header="0.3" footer="0.3"/>
  <legacyDrawing r:id="rId10"/>
  <extLst>
    <ext xmlns:x14="http://schemas.microsoft.com/office/spreadsheetml/2009/9/main" uri="{CCE6A557-97BC-4b89-ADB6-D9C93CAAB3DF}">
      <x14:dataValidations xmlns:xm="http://schemas.microsoft.com/office/excel/2006/main" count="1">
        <x14:dataValidation type="list" allowBlank="1" showErrorMessage="1" xr:uid="{00000000-0002-0000-0400-000008000000}">
          <x14:formula1>
            <xm:f>'C:\Users\Nidia\Documents\Respaldo Tío\Educiac\USAID\ONDA\[Estados_Nydia.xlsx]Variables '!#REF!</xm:f>
          </x14:formula1>
          <xm:sqref>K4 O7 O10 L16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X15"/>
  <sheetViews>
    <sheetView topLeftCell="I1" zoomScale="70" zoomScaleNormal="70" workbookViewId="0">
      <selection activeCell="K16" sqref="K16"/>
    </sheetView>
  </sheetViews>
  <sheetFormatPr baseColWidth="10" defaultRowHeight="15"/>
  <cols>
    <col min="1" max="1" width="11.42578125" hidden="1" customWidth="1"/>
    <col min="2" max="2" width="12.7109375" customWidth="1"/>
    <col min="15" max="15" width="14.140625" customWidth="1"/>
  </cols>
  <sheetData>
    <row r="1" spans="1:76" s="2" customFormat="1" ht="37.5" customHeight="1">
      <c r="A1" s="430" t="s">
        <v>1</v>
      </c>
      <c r="B1" s="431"/>
      <c r="C1" s="431"/>
      <c r="D1" s="431"/>
      <c r="E1" s="431"/>
      <c r="F1" s="431"/>
      <c r="G1" s="431"/>
      <c r="H1" s="431"/>
      <c r="I1" s="431"/>
      <c r="J1" s="430" t="s">
        <v>6</v>
      </c>
      <c r="K1" s="431"/>
      <c r="L1" s="431"/>
      <c r="M1" s="430" t="s">
        <v>7</v>
      </c>
      <c r="N1" s="431"/>
      <c r="O1" s="431"/>
      <c r="P1" s="431"/>
      <c r="Q1" s="431"/>
      <c r="R1" s="431"/>
      <c r="S1" s="431"/>
      <c r="T1" s="431"/>
      <c r="U1" s="431"/>
      <c r="V1" s="431"/>
      <c r="W1" s="430" t="s">
        <v>8</v>
      </c>
      <c r="X1" s="431"/>
      <c r="Y1" s="431"/>
      <c r="Z1" s="430" t="s">
        <v>9</v>
      </c>
      <c r="AA1" s="431"/>
      <c r="AB1" s="431"/>
      <c r="AC1" s="428" t="s">
        <v>10</v>
      </c>
      <c r="AD1" s="428" t="s">
        <v>4</v>
      </c>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row>
    <row r="2" spans="1:76" s="2" customFormat="1" ht="87.75" customHeight="1">
      <c r="A2" s="100" t="s">
        <v>0</v>
      </c>
      <c r="B2" s="100" t="s">
        <v>2</v>
      </c>
      <c r="C2" s="100" t="s">
        <v>11</v>
      </c>
      <c r="D2" s="100" t="s">
        <v>12</v>
      </c>
      <c r="E2" s="100" t="s">
        <v>13</v>
      </c>
      <c r="F2" s="100" t="s">
        <v>14</v>
      </c>
      <c r="G2" s="100" t="s">
        <v>15</v>
      </c>
      <c r="H2" s="100" t="s">
        <v>16</v>
      </c>
      <c r="I2" s="100" t="s">
        <v>17</v>
      </c>
      <c r="J2" s="100" t="s">
        <v>3</v>
      </c>
      <c r="K2" s="100" t="s">
        <v>18</v>
      </c>
      <c r="L2" s="100" t="s">
        <v>19</v>
      </c>
      <c r="M2" s="100" t="s">
        <v>20</v>
      </c>
      <c r="N2" s="100" t="s">
        <v>21</v>
      </c>
      <c r="O2" s="100" t="s">
        <v>22</v>
      </c>
      <c r="P2" s="100" t="s">
        <v>23</v>
      </c>
      <c r="Q2" s="100" t="s">
        <v>24</v>
      </c>
      <c r="R2" s="100" t="s">
        <v>25</v>
      </c>
      <c r="S2" s="100" t="s">
        <v>26</v>
      </c>
      <c r="T2" s="100" t="s">
        <v>27</v>
      </c>
      <c r="U2" s="100" t="s">
        <v>28</v>
      </c>
      <c r="V2" s="100" t="s">
        <v>29</v>
      </c>
      <c r="W2" s="100" t="s">
        <v>1033</v>
      </c>
      <c r="X2" s="100" t="s">
        <v>30</v>
      </c>
      <c r="Y2" s="100" t="s">
        <v>31</v>
      </c>
      <c r="Z2" s="100" t="s">
        <v>32</v>
      </c>
      <c r="AA2" s="100" t="s">
        <v>33</v>
      </c>
      <c r="AB2" s="100" t="s">
        <v>34</v>
      </c>
      <c r="AC2" s="429"/>
      <c r="AD2" s="429"/>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row>
    <row r="3" spans="1:76" s="234" customFormat="1" ht="33.75" customHeight="1">
      <c r="A3" s="16">
        <v>91</v>
      </c>
      <c r="B3" s="17">
        <v>42479</v>
      </c>
      <c r="C3" s="15" t="s">
        <v>1086</v>
      </c>
      <c r="D3" s="16" t="s">
        <v>1087</v>
      </c>
      <c r="E3" s="16" t="s">
        <v>37</v>
      </c>
      <c r="F3" s="18" t="s">
        <v>1088</v>
      </c>
      <c r="G3" s="16" t="s">
        <v>18</v>
      </c>
      <c r="H3" s="16" t="s">
        <v>1089</v>
      </c>
      <c r="I3" s="16" t="s">
        <v>1090</v>
      </c>
      <c r="J3" s="16" t="s">
        <v>1066</v>
      </c>
      <c r="K3" s="16" t="s">
        <v>1027</v>
      </c>
      <c r="L3" s="16" t="s">
        <v>37</v>
      </c>
      <c r="M3" s="16" t="s">
        <v>1091</v>
      </c>
      <c r="N3" s="16" t="s">
        <v>1092</v>
      </c>
      <c r="O3" s="16" t="s">
        <v>150</v>
      </c>
      <c r="P3" s="16" t="s">
        <v>1095</v>
      </c>
      <c r="Q3" s="16" t="s">
        <v>1054</v>
      </c>
      <c r="R3" s="16">
        <v>1</v>
      </c>
      <c r="S3" s="16" t="s">
        <v>1054</v>
      </c>
      <c r="T3" s="16" t="s">
        <v>59</v>
      </c>
      <c r="U3" s="16" t="s">
        <v>1094</v>
      </c>
      <c r="V3" s="16"/>
      <c r="W3" s="16" t="s">
        <v>617</v>
      </c>
      <c r="X3" s="16" t="s">
        <v>1096</v>
      </c>
      <c r="Y3" s="16" t="s">
        <v>201</v>
      </c>
      <c r="Z3" s="16" t="s">
        <v>61</v>
      </c>
      <c r="AA3" s="16"/>
      <c r="AB3" s="16"/>
      <c r="AC3" s="16"/>
      <c r="AD3" s="16" t="s">
        <v>1093</v>
      </c>
    </row>
    <row r="4" spans="1:76" s="234" customFormat="1" ht="27.75" customHeight="1">
      <c r="A4" s="16">
        <v>104</v>
      </c>
      <c r="B4" s="17">
        <v>43464</v>
      </c>
      <c r="C4" s="15" t="s">
        <v>1222</v>
      </c>
      <c r="D4" s="16" t="s">
        <v>45</v>
      </c>
      <c r="E4" s="16" t="s">
        <v>37</v>
      </c>
      <c r="F4" s="18" t="s">
        <v>1220</v>
      </c>
      <c r="G4" s="16" t="s">
        <v>1223</v>
      </c>
      <c r="H4" s="16" t="s">
        <v>1221</v>
      </c>
      <c r="I4" s="16"/>
      <c r="J4" s="16" t="s">
        <v>1054</v>
      </c>
      <c r="K4" s="16" t="s">
        <v>1027</v>
      </c>
      <c r="L4" s="16" t="s">
        <v>1227</v>
      </c>
      <c r="M4" s="16" t="s">
        <v>1224</v>
      </c>
      <c r="N4" s="16" t="s">
        <v>1226</v>
      </c>
      <c r="O4" s="16" t="s">
        <v>134</v>
      </c>
      <c r="P4" s="16" t="s">
        <v>1225</v>
      </c>
      <c r="Q4" s="16" t="s">
        <v>1054</v>
      </c>
      <c r="R4" s="16">
        <v>1</v>
      </c>
      <c r="S4" s="16" t="s">
        <v>1054</v>
      </c>
      <c r="T4" s="16" t="s">
        <v>59</v>
      </c>
      <c r="U4" s="16" t="s">
        <v>283</v>
      </c>
      <c r="V4" s="16" t="s">
        <v>1054</v>
      </c>
      <c r="W4" s="16" t="s">
        <v>1054</v>
      </c>
      <c r="X4" s="16"/>
      <c r="Y4" s="16"/>
      <c r="Z4" s="16" t="s">
        <v>61</v>
      </c>
      <c r="AA4" s="16"/>
      <c r="AB4" s="16"/>
      <c r="AC4" s="16"/>
      <c r="AD4" s="16"/>
    </row>
    <row r="5" spans="1:76" s="234" customFormat="1" ht="27.75" customHeight="1">
      <c r="A5" s="16">
        <v>105</v>
      </c>
      <c r="B5" s="17">
        <v>43342</v>
      </c>
      <c r="C5" s="15" t="s">
        <v>1222</v>
      </c>
      <c r="D5" s="16" t="s">
        <v>45</v>
      </c>
      <c r="E5" s="16" t="s">
        <v>37</v>
      </c>
      <c r="F5" s="18" t="s">
        <v>1228</v>
      </c>
      <c r="G5" s="16" t="s">
        <v>1223</v>
      </c>
      <c r="H5" s="16" t="s">
        <v>1229</v>
      </c>
      <c r="I5" s="16"/>
      <c r="J5" s="16" t="s">
        <v>1054</v>
      </c>
      <c r="K5" s="16" t="s">
        <v>1027</v>
      </c>
      <c r="L5" s="16" t="s">
        <v>1231</v>
      </c>
      <c r="M5" s="16" t="s">
        <v>1230</v>
      </c>
      <c r="N5" s="16" t="s">
        <v>1232</v>
      </c>
      <c r="O5" s="16" t="s">
        <v>134</v>
      </c>
      <c r="P5" s="16" t="s">
        <v>1233</v>
      </c>
      <c r="Q5" s="16" t="s">
        <v>1234</v>
      </c>
      <c r="R5" s="16">
        <v>1</v>
      </c>
      <c r="S5" s="16" t="s">
        <v>1054</v>
      </c>
      <c r="T5" s="16" t="s">
        <v>59</v>
      </c>
      <c r="U5" s="16" t="s">
        <v>1235</v>
      </c>
      <c r="V5" s="16" t="s">
        <v>1054</v>
      </c>
      <c r="W5" s="16" t="s">
        <v>1054</v>
      </c>
      <c r="X5" s="16"/>
      <c r="Y5" s="16"/>
      <c r="Z5" s="16" t="s">
        <v>61</v>
      </c>
      <c r="AA5" s="16"/>
      <c r="AB5" s="16"/>
      <c r="AC5" s="16"/>
      <c r="AD5" s="16"/>
    </row>
    <row r="6" spans="1:76" s="234" customFormat="1" ht="22.5" customHeight="1">
      <c r="A6" s="16">
        <v>106</v>
      </c>
      <c r="B6" s="17">
        <v>43875</v>
      </c>
      <c r="C6" s="15" t="s">
        <v>1237</v>
      </c>
      <c r="D6" s="16" t="s">
        <v>1238</v>
      </c>
      <c r="E6" s="16" t="s">
        <v>1054</v>
      </c>
      <c r="F6" s="18" t="s">
        <v>1236</v>
      </c>
      <c r="G6" s="16" t="s">
        <v>1054</v>
      </c>
      <c r="H6" s="16" t="s">
        <v>1239</v>
      </c>
      <c r="I6" s="16"/>
      <c r="J6" s="16" t="s">
        <v>1054</v>
      </c>
      <c r="K6" s="16" t="s">
        <v>1027</v>
      </c>
      <c r="L6" s="16" t="s">
        <v>1243</v>
      </c>
      <c r="M6" s="16" t="s">
        <v>1242</v>
      </c>
      <c r="N6" s="16" t="s">
        <v>1244</v>
      </c>
      <c r="O6" s="16" t="s">
        <v>134</v>
      </c>
      <c r="P6" s="16" t="s">
        <v>1247</v>
      </c>
      <c r="Q6" s="16" t="s">
        <v>1248</v>
      </c>
      <c r="R6" s="16">
        <v>11</v>
      </c>
      <c r="S6" s="16" t="s">
        <v>1240</v>
      </c>
      <c r="T6" s="16" t="s">
        <v>37</v>
      </c>
      <c r="U6" s="16" t="s">
        <v>1246</v>
      </c>
      <c r="V6" s="16" t="s">
        <v>37</v>
      </c>
      <c r="W6" s="16" t="s">
        <v>617</v>
      </c>
      <c r="X6" s="16" t="s">
        <v>1249</v>
      </c>
      <c r="Y6" s="16"/>
      <c r="Z6" s="16" t="s">
        <v>55</v>
      </c>
      <c r="AA6" s="16" t="s">
        <v>1245</v>
      </c>
      <c r="AB6" s="16"/>
      <c r="AC6" s="16"/>
      <c r="AD6" s="16" t="s">
        <v>1241</v>
      </c>
    </row>
    <row r="7" spans="1:76" s="234" customFormat="1" ht="30.75" customHeight="1">
      <c r="A7" s="16">
        <v>107</v>
      </c>
      <c r="B7" s="17">
        <v>43896</v>
      </c>
      <c r="C7" s="15" t="s">
        <v>1237</v>
      </c>
      <c r="D7" s="16" t="s">
        <v>1054</v>
      </c>
      <c r="E7" s="16" t="s">
        <v>37</v>
      </c>
      <c r="F7" s="18" t="s">
        <v>1250</v>
      </c>
      <c r="G7" s="16" t="s">
        <v>1054</v>
      </c>
      <c r="H7" s="16" t="s">
        <v>1251</v>
      </c>
      <c r="I7" s="16"/>
      <c r="J7" s="16" t="s">
        <v>1252</v>
      </c>
      <c r="K7" s="16" t="s">
        <v>1027</v>
      </c>
      <c r="L7" s="16" t="s">
        <v>1243</v>
      </c>
      <c r="M7" s="16" t="s">
        <v>1253</v>
      </c>
      <c r="N7" s="16" t="s">
        <v>1254</v>
      </c>
      <c r="O7" s="16" t="s">
        <v>175</v>
      </c>
      <c r="P7" s="16" t="s">
        <v>1255</v>
      </c>
      <c r="Q7" s="16" t="s">
        <v>1243</v>
      </c>
      <c r="R7" s="16">
        <v>1</v>
      </c>
      <c r="S7" s="16" t="s">
        <v>37</v>
      </c>
      <c r="T7" s="16" t="s">
        <v>37</v>
      </c>
      <c r="U7" s="16" t="s">
        <v>283</v>
      </c>
      <c r="V7" s="16" t="s">
        <v>37</v>
      </c>
      <c r="W7" s="16" t="s">
        <v>617</v>
      </c>
      <c r="X7" s="16" t="s">
        <v>1256</v>
      </c>
      <c r="Y7" s="16"/>
      <c r="Z7" s="16" t="s">
        <v>61</v>
      </c>
      <c r="AA7" s="16"/>
      <c r="AB7" s="16"/>
      <c r="AC7" s="16"/>
      <c r="AD7" s="16"/>
    </row>
    <row r="8" spans="1:76" s="234" customFormat="1" ht="25.5" customHeight="1">
      <c r="A8" s="16">
        <v>108</v>
      </c>
      <c r="B8" s="17">
        <v>42479</v>
      </c>
      <c r="C8" s="15" t="s">
        <v>1086</v>
      </c>
      <c r="D8" s="16" t="s">
        <v>1257</v>
      </c>
      <c r="E8" s="16" t="s">
        <v>37</v>
      </c>
      <c r="F8" s="18" t="s">
        <v>1088</v>
      </c>
      <c r="G8" s="16" t="s">
        <v>18</v>
      </c>
      <c r="H8" s="16" t="s">
        <v>1089</v>
      </c>
      <c r="I8" s="16" t="s">
        <v>1090</v>
      </c>
      <c r="J8" s="16" t="s">
        <v>1054</v>
      </c>
      <c r="K8" s="16" t="s">
        <v>1027</v>
      </c>
      <c r="L8" s="16" t="s">
        <v>1243</v>
      </c>
      <c r="M8" s="16" t="s">
        <v>1091</v>
      </c>
      <c r="N8" s="16" t="s">
        <v>1258</v>
      </c>
      <c r="O8" s="16" t="s">
        <v>150</v>
      </c>
      <c r="P8" s="16" t="s">
        <v>1260</v>
      </c>
      <c r="Q8" s="16" t="s">
        <v>1243</v>
      </c>
      <c r="R8" s="16">
        <v>1</v>
      </c>
      <c r="S8" s="16" t="s">
        <v>1054</v>
      </c>
      <c r="T8" s="16" t="s">
        <v>59</v>
      </c>
      <c r="U8" s="16" t="s">
        <v>1094</v>
      </c>
      <c r="V8" s="16" t="s">
        <v>1054</v>
      </c>
      <c r="W8" s="16" t="s">
        <v>617</v>
      </c>
      <c r="X8" s="16" t="s">
        <v>545</v>
      </c>
      <c r="Y8" s="16" t="s">
        <v>114</v>
      </c>
      <c r="Z8" s="16" t="s">
        <v>1259</v>
      </c>
      <c r="AA8" s="16"/>
      <c r="AB8" s="16"/>
      <c r="AC8" s="16"/>
      <c r="AD8" s="16"/>
    </row>
    <row r="9" spans="1:76" s="234" customFormat="1" ht="30" customHeight="1">
      <c r="A9" s="16">
        <v>109</v>
      </c>
      <c r="B9" s="17">
        <v>42860</v>
      </c>
      <c r="C9" s="15" t="s">
        <v>1262</v>
      </c>
      <c r="D9" s="16" t="s">
        <v>1054</v>
      </c>
      <c r="E9" s="16" t="s">
        <v>37</v>
      </c>
      <c r="F9" s="18" t="s">
        <v>1261</v>
      </c>
      <c r="G9" s="16" t="s">
        <v>258</v>
      </c>
      <c r="H9" s="16" t="s">
        <v>1263</v>
      </c>
      <c r="I9" s="16"/>
      <c r="J9" s="16" t="s">
        <v>1252</v>
      </c>
      <c r="K9" s="16" t="s">
        <v>1027</v>
      </c>
      <c r="L9" s="16" t="s">
        <v>1264</v>
      </c>
      <c r="M9" s="16" t="s">
        <v>1265</v>
      </c>
      <c r="N9" s="16" t="s">
        <v>1244</v>
      </c>
      <c r="O9" s="16" t="s">
        <v>1054</v>
      </c>
      <c r="P9" s="16" t="s">
        <v>1266</v>
      </c>
      <c r="Q9" s="16" t="s">
        <v>1243</v>
      </c>
      <c r="R9" s="16">
        <v>1</v>
      </c>
      <c r="S9" s="16" t="s">
        <v>1054</v>
      </c>
      <c r="T9" s="16" t="s">
        <v>59</v>
      </c>
      <c r="U9" s="16" t="s">
        <v>1267</v>
      </c>
      <c r="V9" s="16" t="s">
        <v>1054</v>
      </c>
      <c r="W9" s="16" t="s">
        <v>1054</v>
      </c>
      <c r="X9" s="16"/>
      <c r="Y9" s="16"/>
      <c r="Z9" s="16" t="s">
        <v>61</v>
      </c>
      <c r="AA9" s="16"/>
      <c r="AB9" s="16"/>
      <c r="AC9" s="16"/>
      <c r="AD9" s="16"/>
    </row>
    <row r="10" spans="1:76" s="234" customFormat="1" ht="33.75" customHeight="1">
      <c r="A10" s="16">
        <v>110</v>
      </c>
      <c r="B10" s="17">
        <v>43908</v>
      </c>
      <c r="C10" s="15" t="s">
        <v>1262</v>
      </c>
      <c r="D10" s="16" t="s">
        <v>1054</v>
      </c>
      <c r="E10" s="16" t="s">
        <v>37</v>
      </c>
      <c r="F10" s="18" t="s">
        <v>1268</v>
      </c>
      <c r="G10" s="16" t="s">
        <v>258</v>
      </c>
      <c r="H10" s="16" t="s">
        <v>1269</v>
      </c>
      <c r="I10" s="16"/>
      <c r="J10" s="16"/>
      <c r="K10" s="16" t="s">
        <v>1027</v>
      </c>
      <c r="L10" s="16" t="s">
        <v>1272</v>
      </c>
      <c r="M10" s="16" t="s">
        <v>1273</v>
      </c>
      <c r="N10" s="16" t="s">
        <v>1274</v>
      </c>
      <c r="O10" s="16" t="s">
        <v>134</v>
      </c>
      <c r="P10" s="16" t="s">
        <v>1275</v>
      </c>
      <c r="Q10" s="16" t="s">
        <v>1152</v>
      </c>
      <c r="R10" s="16">
        <v>2</v>
      </c>
      <c r="S10" s="16" t="s">
        <v>37</v>
      </c>
      <c r="T10" s="16" t="s">
        <v>59</v>
      </c>
      <c r="U10" s="16" t="s">
        <v>1270</v>
      </c>
      <c r="V10" s="16" t="s">
        <v>37</v>
      </c>
      <c r="W10" s="16" t="s">
        <v>617</v>
      </c>
      <c r="X10" s="16" t="s">
        <v>545</v>
      </c>
      <c r="Y10" s="16"/>
      <c r="Z10" s="16" t="s">
        <v>61</v>
      </c>
      <c r="AA10" s="16"/>
      <c r="AB10" s="16"/>
      <c r="AC10" s="16"/>
      <c r="AD10" s="16" t="s">
        <v>1271</v>
      </c>
    </row>
    <row r="11" spans="1:76" s="67" customFormat="1" ht="17.25">
      <c r="R11" s="233">
        <f>SUM(R3:R10)</f>
        <v>19</v>
      </c>
    </row>
    <row r="12" spans="1:76" s="67" customFormat="1" ht="17.25">
      <c r="M12" s="84" t="s">
        <v>2683</v>
      </c>
      <c r="N12" s="243" t="s">
        <v>1054</v>
      </c>
      <c r="O12" s="243" t="s">
        <v>2675</v>
      </c>
      <c r="P12" s="243" t="s">
        <v>334</v>
      </c>
      <c r="Q12" s="243" t="s">
        <v>1926</v>
      </c>
      <c r="R12" s="243"/>
    </row>
    <row r="13" spans="1:76" s="67" customFormat="1" ht="17.25">
      <c r="M13" s="229" t="s">
        <v>2684</v>
      </c>
      <c r="N13" s="145">
        <v>1</v>
      </c>
      <c r="O13" s="145">
        <v>1</v>
      </c>
      <c r="P13" s="145">
        <v>2</v>
      </c>
      <c r="Q13" s="145">
        <v>15</v>
      </c>
      <c r="R13" s="145">
        <f>N13+O13+P13+Q13</f>
        <v>19</v>
      </c>
    </row>
    <row r="14" spans="1:76" s="67" customFormat="1" ht="17.25">
      <c r="M14" s="229" t="s">
        <v>2685</v>
      </c>
      <c r="N14" s="242">
        <f>N13/R11</f>
        <v>5.2631578947368418E-2</v>
      </c>
      <c r="O14" s="242">
        <f>O13/R11</f>
        <v>5.2631578947368418E-2</v>
      </c>
      <c r="P14" s="242">
        <f>P13/R11</f>
        <v>0.10526315789473684</v>
      </c>
      <c r="Q14" s="242">
        <f>Q13/R11</f>
        <v>0.78947368421052633</v>
      </c>
      <c r="R14" s="242">
        <f>N14+O14+P14+Q14</f>
        <v>1</v>
      </c>
    </row>
    <row r="15" spans="1:76" s="67" customFormat="1" ht="17.25"/>
  </sheetData>
  <mergeCells count="7">
    <mergeCell ref="AD1:AD2"/>
    <mergeCell ref="A1:I1"/>
    <mergeCell ref="J1:L1"/>
    <mergeCell ref="M1:V1"/>
    <mergeCell ref="W1:Y1"/>
    <mergeCell ref="Z1:AB1"/>
    <mergeCell ref="AC1:AC2"/>
  </mergeCells>
  <dataValidations count="3">
    <dataValidation type="list" allowBlank="1" showErrorMessage="1" sqref="Z2" xr:uid="{00000000-0002-0000-0500-000000000000}">
      <formula1>#REF!</formula1>
    </dataValidation>
    <dataValidation type="list" allowBlank="1" showInputMessage="1" showErrorMessage="1" sqref="K3:K10" xr:uid="{00000000-0002-0000-0500-000001000000}">
      <formula1>#REF!</formula1>
    </dataValidation>
    <dataValidation type="list" allowBlank="1" showErrorMessage="1" sqref="O3:O8 O10 E4:E5 E7:E10 Z3:Z5 Z7 Z9:Z10 T3:T5 T8:T10" xr:uid="{00000000-0002-0000-0500-000002000000}">
      <formula1>#REF!</formula1>
    </dataValidation>
  </dataValidations>
  <hyperlinks>
    <hyperlink ref="F3" r:id="rId1" xr:uid="{00000000-0004-0000-0500-000000000000}"/>
    <hyperlink ref="F4" r:id="rId2" xr:uid="{00000000-0004-0000-0500-000001000000}"/>
    <hyperlink ref="F5" r:id="rId3" xr:uid="{00000000-0004-0000-0500-000002000000}"/>
    <hyperlink ref="F6" r:id="rId4" xr:uid="{00000000-0004-0000-0500-000003000000}"/>
    <hyperlink ref="F7" r:id="rId5" xr:uid="{00000000-0004-0000-0500-000004000000}"/>
    <hyperlink ref="F8" r:id="rId6" xr:uid="{00000000-0004-0000-0500-000005000000}"/>
    <hyperlink ref="F9" r:id="rId7" xr:uid="{00000000-0004-0000-0500-000006000000}"/>
    <hyperlink ref="F10" r:id="rId8" xr:uid="{00000000-0004-0000-0500-000007000000}"/>
  </hyperlinks>
  <pageMargins left="0.7" right="0.7" top="0.75" bottom="0.75" header="0.3" footer="0.3"/>
  <legacyDrawing r:id="rId9"/>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X12"/>
  <sheetViews>
    <sheetView topLeftCell="I1" zoomScale="60" zoomScaleNormal="60" workbookViewId="0">
      <selection activeCell="G8" sqref="G8"/>
    </sheetView>
  </sheetViews>
  <sheetFormatPr baseColWidth="10" defaultRowHeight="15"/>
  <cols>
    <col min="1" max="1" width="11.42578125" hidden="1" customWidth="1"/>
    <col min="6" max="6" width="15.140625" customWidth="1"/>
    <col min="8" max="8" width="14.85546875" customWidth="1"/>
    <col min="13" max="13" width="22.85546875" customWidth="1"/>
    <col min="14" max="14" width="17.85546875" bestFit="1" customWidth="1"/>
    <col min="23" max="23" width="14.85546875" customWidth="1"/>
    <col min="25" max="25" width="13.42578125" customWidth="1"/>
    <col min="26" max="26" width="18.28515625" customWidth="1"/>
    <col min="27" max="27" width="20.140625" customWidth="1"/>
    <col min="28" max="28" width="18.42578125" customWidth="1"/>
    <col min="30" max="30" width="18" customWidth="1"/>
  </cols>
  <sheetData>
    <row r="1" spans="1:76" s="2" customFormat="1" ht="37.5" customHeight="1">
      <c r="A1" s="430" t="s">
        <v>1</v>
      </c>
      <c r="B1" s="431"/>
      <c r="C1" s="431"/>
      <c r="D1" s="431"/>
      <c r="E1" s="431"/>
      <c r="F1" s="431"/>
      <c r="G1" s="431"/>
      <c r="H1" s="431"/>
      <c r="I1" s="431"/>
      <c r="J1" s="430" t="s">
        <v>6</v>
      </c>
      <c r="K1" s="431"/>
      <c r="L1" s="431"/>
      <c r="M1" s="430" t="s">
        <v>7</v>
      </c>
      <c r="N1" s="431"/>
      <c r="O1" s="431"/>
      <c r="P1" s="431"/>
      <c r="Q1" s="431"/>
      <c r="R1" s="431"/>
      <c r="S1" s="431"/>
      <c r="T1" s="431"/>
      <c r="U1" s="431"/>
      <c r="V1" s="431"/>
      <c r="W1" s="430" t="s">
        <v>8</v>
      </c>
      <c r="X1" s="431"/>
      <c r="Y1" s="431"/>
      <c r="Z1" s="430" t="s">
        <v>9</v>
      </c>
      <c r="AA1" s="431"/>
      <c r="AB1" s="431"/>
      <c r="AC1" s="428" t="s">
        <v>10</v>
      </c>
      <c r="AD1" s="428" t="s">
        <v>4</v>
      </c>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row>
    <row r="2" spans="1:76" s="2" customFormat="1" ht="87.75" customHeight="1">
      <c r="A2" s="100" t="s">
        <v>0</v>
      </c>
      <c r="B2" s="100" t="s">
        <v>2</v>
      </c>
      <c r="C2" s="100" t="s">
        <v>11</v>
      </c>
      <c r="D2" s="100" t="s">
        <v>12</v>
      </c>
      <c r="E2" s="100" t="s">
        <v>13</v>
      </c>
      <c r="F2" s="100" t="s">
        <v>14</v>
      </c>
      <c r="G2" s="100" t="s">
        <v>15</v>
      </c>
      <c r="H2" s="100" t="s">
        <v>16</v>
      </c>
      <c r="I2" s="100" t="s">
        <v>17</v>
      </c>
      <c r="J2" s="100" t="s">
        <v>3</v>
      </c>
      <c r="K2" s="100" t="s">
        <v>18</v>
      </c>
      <c r="L2" s="100" t="s">
        <v>19</v>
      </c>
      <c r="M2" s="100" t="s">
        <v>20</v>
      </c>
      <c r="N2" s="100" t="s">
        <v>21</v>
      </c>
      <c r="O2" s="100" t="s">
        <v>22</v>
      </c>
      <c r="P2" s="100" t="s">
        <v>23</v>
      </c>
      <c r="Q2" s="100" t="s">
        <v>24</v>
      </c>
      <c r="R2" s="100" t="s">
        <v>25</v>
      </c>
      <c r="S2" s="100" t="s">
        <v>26</v>
      </c>
      <c r="T2" s="100" t="s">
        <v>27</v>
      </c>
      <c r="U2" s="100" t="s">
        <v>28</v>
      </c>
      <c r="V2" s="100" t="s">
        <v>29</v>
      </c>
      <c r="W2" s="100" t="s">
        <v>1033</v>
      </c>
      <c r="X2" s="100" t="s">
        <v>30</v>
      </c>
      <c r="Y2" s="100" t="s">
        <v>31</v>
      </c>
      <c r="Z2" s="100" t="s">
        <v>32</v>
      </c>
      <c r="AA2" s="100" t="s">
        <v>33</v>
      </c>
      <c r="AB2" s="100" t="s">
        <v>34</v>
      </c>
      <c r="AC2" s="429"/>
      <c r="AD2" s="429"/>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row>
    <row r="3" spans="1:76" s="244" customFormat="1" ht="178.5" customHeight="1">
      <c r="A3" s="9"/>
      <c r="B3" s="10">
        <v>43921</v>
      </c>
      <c r="C3" s="11" t="s">
        <v>2454</v>
      </c>
      <c r="D3" s="9" t="s">
        <v>2455</v>
      </c>
      <c r="E3" s="9" t="s">
        <v>42</v>
      </c>
      <c r="F3" s="12" t="s">
        <v>2456</v>
      </c>
      <c r="G3" s="9" t="s">
        <v>2457</v>
      </c>
      <c r="H3" s="9" t="s">
        <v>2458</v>
      </c>
      <c r="I3" s="9" t="s">
        <v>2459</v>
      </c>
      <c r="J3" s="9" t="s">
        <v>2460</v>
      </c>
      <c r="K3" s="9" t="s">
        <v>147</v>
      </c>
      <c r="L3" s="9" t="s">
        <v>2461</v>
      </c>
      <c r="M3" s="9" t="s">
        <v>2462</v>
      </c>
      <c r="N3" s="9" t="s">
        <v>2463</v>
      </c>
      <c r="O3" s="9" t="s">
        <v>175</v>
      </c>
      <c r="P3" s="9" t="s">
        <v>2464</v>
      </c>
      <c r="Q3" s="9" t="s">
        <v>42</v>
      </c>
      <c r="R3" s="9">
        <v>5</v>
      </c>
      <c r="S3" s="9" t="s">
        <v>1578</v>
      </c>
      <c r="T3" s="9" t="s">
        <v>195</v>
      </c>
      <c r="U3" s="9" t="s">
        <v>2465</v>
      </c>
      <c r="V3" s="9" t="s">
        <v>2460</v>
      </c>
      <c r="W3" s="9" t="s">
        <v>1035</v>
      </c>
      <c r="X3" s="9" t="s">
        <v>42</v>
      </c>
      <c r="Y3" s="9" t="s">
        <v>42</v>
      </c>
      <c r="Z3" s="9" t="s">
        <v>42</v>
      </c>
      <c r="AA3" s="9" t="s">
        <v>2466</v>
      </c>
      <c r="AB3" s="9" t="s">
        <v>1868</v>
      </c>
      <c r="AC3" s="9"/>
      <c r="AD3" s="9"/>
    </row>
    <row r="4" spans="1:76" s="93" customFormat="1" ht="101.25" customHeight="1">
      <c r="A4" s="41"/>
      <c r="B4" s="42">
        <v>43763</v>
      </c>
      <c r="C4" s="11" t="s">
        <v>2454</v>
      </c>
      <c r="D4" s="9" t="s">
        <v>2455</v>
      </c>
      <c r="E4" s="9" t="s">
        <v>42</v>
      </c>
      <c r="F4" s="12" t="s">
        <v>2467</v>
      </c>
      <c r="G4" s="9" t="s">
        <v>2457</v>
      </c>
      <c r="H4" s="9" t="s">
        <v>2468</v>
      </c>
      <c r="I4" s="9" t="s">
        <v>2469</v>
      </c>
      <c r="J4" s="9" t="s">
        <v>2460</v>
      </c>
      <c r="K4" s="9" t="s">
        <v>147</v>
      </c>
      <c r="L4" s="9" t="s">
        <v>2470</v>
      </c>
      <c r="M4" s="9" t="s">
        <v>2471</v>
      </c>
      <c r="N4" s="9" t="s">
        <v>2472</v>
      </c>
      <c r="O4" s="9" t="s">
        <v>175</v>
      </c>
      <c r="P4" s="41" t="s">
        <v>2473</v>
      </c>
      <c r="Q4" s="9" t="s">
        <v>42</v>
      </c>
      <c r="R4" s="41">
        <v>1</v>
      </c>
      <c r="S4" s="9" t="s">
        <v>2474</v>
      </c>
      <c r="T4" s="41" t="s">
        <v>145</v>
      </c>
      <c r="U4" s="9" t="s">
        <v>2465</v>
      </c>
      <c r="V4" s="9" t="s">
        <v>2460</v>
      </c>
      <c r="W4" s="9" t="s">
        <v>1035</v>
      </c>
      <c r="X4" s="9" t="s">
        <v>42</v>
      </c>
      <c r="Y4" s="9" t="s">
        <v>42</v>
      </c>
      <c r="Z4" s="9" t="s">
        <v>42</v>
      </c>
      <c r="AA4" s="9" t="s">
        <v>2466</v>
      </c>
      <c r="AB4" s="9" t="s">
        <v>1868</v>
      </c>
      <c r="AC4" s="41"/>
      <c r="AD4" s="41"/>
    </row>
    <row r="5" spans="1:76" s="93" customFormat="1" ht="128.25" customHeight="1">
      <c r="A5" s="41"/>
      <c r="B5" s="42">
        <v>43805</v>
      </c>
      <c r="C5" s="11" t="s">
        <v>2454</v>
      </c>
      <c r="D5" s="9" t="s">
        <v>2455</v>
      </c>
      <c r="E5" s="9" t="s">
        <v>42</v>
      </c>
      <c r="F5" s="12" t="s">
        <v>2475</v>
      </c>
      <c r="G5" s="9" t="s">
        <v>2457</v>
      </c>
      <c r="H5" s="9" t="s">
        <v>2476</v>
      </c>
      <c r="I5" s="9" t="s">
        <v>2477</v>
      </c>
      <c r="J5" s="9" t="s">
        <v>2460</v>
      </c>
      <c r="K5" s="9" t="s">
        <v>147</v>
      </c>
      <c r="L5" s="9" t="s">
        <v>2478</v>
      </c>
      <c r="M5" s="9" t="s">
        <v>2479</v>
      </c>
      <c r="N5" s="9" t="s">
        <v>42</v>
      </c>
      <c r="O5" s="9" t="s">
        <v>55</v>
      </c>
      <c r="P5" s="41" t="s">
        <v>2480</v>
      </c>
      <c r="Q5" s="9" t="s">
        <v>2481</v>
      </c>
      <c r="R5" s="41">
        <v>3</v>
      </c>
      <c r="S5" s="9" t="s">
        <v>2474</v>
      </c>
      <c r="T5" s="41" t="s">
        <v>2482</v>
      </c>
      <c r="U5" s="9" t="s">
        <v>2483</v>
      </c>
      <c r="V5" s="9" t="s">
        <v>2460</v>
      </c>
      <c r="W5" s="9" t="s">
        <v>1035</v>
      </c>
      <c r="X5" s="9" t="s">
        <v>42</v>
      </c>
      <c r="Y5" s="9" t="s">
        <v>42</v>
      </c>
      <c r="Z5" s="9" t="s">
        <v>42</v>
      </c>
      <c r="AA5" s="9"/>
      <c r="AB5" s="9"/>
      <c r="AC5" s="41"/>
      <c r="AD5" s="41"/>
    </row>
    <row r="6" spans="1:76" s="93" customFormat="1" ht="68.25" customHeight="1">
      <c r="A6" s="9"/>
      <c r="B6" s="13">
        <v>43986</v>
      </c>
      <c r="C6" s="11" t="s">
        <v>35</v>
      </c>
      <c r="D6" s="9" t="s">
        <v>45</v>
      </c>
      <c r="E6" s="9" t="s">
        <v>42</v>
      </c>
      <c r="F6" s="12" t="s">
        <v>2484</v>
      </c>
      <c r="G6" s="9" t="s">
        <v>2485</v>
      </c>
      <c r="H6" s="9" t="s">
        <v>2486</v>
      </c>
      <c r="I6" s="9" t="s">
        <v>42</v>
      </c>
      <c r="J6" s="9" t="s">
        <v>2460</v>
      </c>
      <c r="K6" s="9" t="s">
        <v>147</v>
      </c>
      <c r="L6" s="9" t="s">
        <v>2487</v>
      </c>
      <c r="M6" s="9" t="s">
        <v>2488</v>
      </c>
      <c r="N6" s="9" t="s">
        <v>2489</v>
      </c>
      <c r="O6" s="9" t="s">
        <v>134</v>
      </c>
      <c r="P6" s="9" t="s">
        <v>136</v>
      </c>
      <c r="Q6" s="9" t="s">
        <v>2481</v>
      </c>
      <c r="R6" s="9">
        <v>1</v>
      </c>
      <c r="S6" s="9" t="s">
        <v>2474</v>
      </c>
      <c r="T6" s="9" t="s">
        <v>2490</v>
      </c>
      <c r="U6" s="9" t="s">
        <v>2491</v>
      </c>
      <c r="V6" s="9" t="s">
        <v>2460</v>
      </c>
      <c r="W6" s="9" t="s">
        <v>1035</v>
      </c>
      <c r="X6" s="9" t="s">
        <v>42</v>
      </c>
      <c r="Y6" s="9" t="s">
        <v>42</v>
      </c>
      <c r="Z6" s="9" t="s">
        <v>2492</v>
      </c>
      <c r="AA6" s="9" t="s">
        <v>2493</v>
      </c>
      <c r="AB6" s="9" t="s">
        <v>847</v>
      </c>
      <c r="AC6" s="9" t="s">
        <v>847</v>
      </c>
      <c r="AD6" s="9"/>
    </row>
    <row r="7" spans="1:76" s="71" customFormat="1" ht="125.25" customHeight="1">
      <c r="A7" s="14">
        <v>97</v>
      </c>
      <c r="B7" s="245">
        <v>43053</v>
      </c>
      <c r="C7" s="34" t="s">
        <v>1108</v>
      </c>
      <c r="D7" s="14" t="s">
        <v>1157</v>
      </c>
      <c r="E7" s="14" t="s">
        <v>42</v>
      </c>
      <c r="F7" s="246" t="s">
        <v>1156</v>
      </c>
      <c r="G7" s="14" t="s">
        <v>1135</v>
      </c>
      <c r="H7" s="14" t="s">
        <v>1158</v>
      </c>
      <c r="I7" s="14" t="s">
        <v>2494</v>
      </c>
      <c r="J7" s="14" t="s">
        <v>1054</v>
      </c>
      <c r="K7" s="14" t="s">
        <v>147</v>
      </c>
      <c r="L7" s="14" t="s">
        <v>1161</v>
      </c>
      <c r="M7" s="14" t="s">
        <v>2495</v>
      </c>
      <c r="N7" s="14" t="s">
        <v>1163</v>
      </c>
      <c r="O7" s="14" t="s">
        <v>150</v>
      </c>
      <c r="P7" s="14" t="s">
        <v>1165</v>
      </c>
      <c r="Q7" s="14" t="s">
        <v>1166</v>
      </c>
      <c r="R7" s="14">
        <v>1</v>
      </c>
      <c r="S7" s="14" t="s">
        <v>1054</v>
      </c>
      <c r="T7" s="14" t="s">
        <v>59</v>
      </c>
      <c r="U7" s="14" t="s">
        <v>2496</v>
      </c>
      <c r="V7" s="14" t="s">
        <v>42</v>
      </c>
      <c r="W7" s="9" t="s">
        <v>1035</v>
      </c>
      <c r="X7" s="9" t="s">
        <v>42</v>
      </c>
      <c r="Y7" s="9" t="s">
        <v>42</v>
      </c>
      <c r="Z7" s="14" t="s">
        <v>1164</v>
      </c>
      <c r="AA7" s="14"/>
      <c r="AB7" s="14"/>
      <c r="AC7" s="14"/>
      <c r="AD7" s="14" t="s">
        <v>1160</v>
      </c>
    </row>
    <row r="8" spans="1:76" s="71" customFormat="1" ht="123.75" customHeight="1">
      <c r="A8" s="14">
        <v>100</v>
      </c>
      <c r="B8" s="245">
        <v>44134</v>
      </c>
      <c r="C8" s="34" t="s">
        <v>1182</v>
      </c>
      <c r="D8" s="14" t="s">
        <v>1186</v>
      </c>
      <c r="E8" s="14" t="s">
        <v>145</v>
      </c>
      <c r="F8" s="246" t="s">
        <v>2497</v>
      </c>
      <c r="G8" s="14" t="s">
        <v>2498</v>
      </c>
      <c r="H8" s="14" t="s">
        <v>1185</v>
      </c>
      <c r="I8" s="14"/>
      <c r="J8" s="14" t="s">
        <v>1054</v>
      </c>
      <c r="K8" s="14" t="s">
        <v>147</v>
      </c>
      <c r="L8" s="14" t="s">
        <v>1188</v>
      </c>
      <c r="M8" s="247" t="s">
        <v>1189</v>
      </c>
      <c r="N8" s="247" t="s">
        <v>2499</v>
      </c>
      <c r="O8" s="247" t="s">
        <v>134</v>
      </c>
      <c r="P8" s="247" t="s">
        <v>42</v>
      </c>
      <c r="Q8" s="247" t="s">
        <v>42</v>
      </c>
      <c r="R8" s="247">
        <v>176</v>
      </c>
      <c r="S8" s="14" t="s">
        <v>42</v>
      </c>
      <c r="T8" s="14" t="s">
        <v>42</v>
      </c>
      <c r="U8" s="14" t="s">
        <v>283</v>
      </c>
      <c r="V8" s="14" t="s">
        <v>42</v>
      </c>
      <c r="W8" s="14" t="s">
        <v>617</v>
      </c>
      <c r="X8" s="14" t="s">
        <v>201</v>
      </c>
      <c r="Y8" s="9" t="s">
        <v>42</v>
      </c>
      <c r="Z8" s="14" t="s">
        <v>61</v>
      </c>
      <c r="AA8" s="14"/>
      <c r="AB8" s="14"/>
      <c r="AC8" s="14"/>
      <c r="AD8" s="14" t="s">
        <v>1190</v>
      </c>
    </row>
    <row r="9" spans="1:76" s="93" customFormat="1" ht="39.75" customHeight="1">
      <c r="M9" s="84" t="s">
        <v>2683</v>
      </c>
      <c r="N9" s="248" t="s">
        <v>2500</v>
      </c>
      <c r="O9" s="248" t="s">
        <v>357</v>
      </c>
      <c r="P9" s="248" t="s">
        <v>2232</v>
      </c>
      <c r="Q9" s="248" t="s">
        <v>334</v>
      </c>
      <c r="R9" s="241">
        <f>SUM(R3:R8)</f>
        <v>187</v>
      </c>
    </row>
    <row r="10" spans="1:76" s="93" customFormat="1" ht="17.25">
      <c r="M10" s="229" t="s">
        <v>2684</v>
      </c>
      <c r="N10" s="143">
        <v>6</v>
      </c>
      <c r="O10" s="143">
        <v>3</v>
      </c>
      <c r="P10" s="143">
        <v>177</v>
      </c>
      <c r="Q10" s="143">
        <v>1</v>
      </c>
      <c r="R10" s="143">
        <f>SUM(N10:Q10)</f>
        <v>187</v>
      </c>
    </row>
    <row r="11" spans="1:76" s="93" customFormat="1" ht="17.25">
      <c r="M11" s="229" t="s">
        <v>2685</v>
      </c>
      <c r="N11" s="214">
        <f>N10/R10</f>
        <v>3.2085561497326207E-2</v>
      </c>
      <c r="O11" s="214">
        <f>O10/R10</f>
        <v>1.6042780748663103E-2</v>
      </c>
      <c r="P11" s="214">
        <f>P10/R10</f>
        <v>0.946524064171123</v>
      </c>
      <c r="Q11" s="214">
        <f>Q10/R10</f>
        <v>5.3475935828877002E-3</v>
      </c>
      <c r="R11" s="215">
        <f>SUM(N11:Q11)</f>
        <v>1</v>
      </c>
    </row>
    <row r="12" spans="1:76" s="93" customFormat="1" ht="17.25"/>
  </sheetData>
  <mergeCells count="7">
    <mergeCell ref="AD1:AD2"/>
    <mergeCell ref="A1:I1"/>
    <mergeCell ref="J1:L1"/>
    <mergeCell ref="M1:V1"/>
    <mergeCell ref="W1:Y1"/>
    <mergeCell ref="Z1:AB1"/>
    <mergeCell ref="AC1:AC2"/>
  </mergeCells>
  <dataValidations count="1">
    <dataValidation type="list" allowBlank="1" showErrorMessage="1" sqref="Z2" xr:uid="{00000000-0002-0000-0600-000000000000}">
      <formula1>#REF!</formula1>
    </dataValidation>
  </dataValidations>
  <hyperlinks>
    <hyperlink ref="F6" r:id="rId1" xr:uid="{00000000-0004-0000-0600-000000000000}"/>
    <hyperlink ref="F3" r:id="rId2" xr:uid="{00000000-0004-0000-0600-000001000000}"/>
    <hyperlink ref="F4" r:id="rId3" xr:uid="{00000000-0004-0000-0600-000002000000}"/>
    <hyperlink ref="F5" r:id="rId4" xr:uid="{00000000-0004-0000-0600-000003000000}"/>
    <hyperlink ref="F7" r:id="rId5" xr:uid="{00000000-0004-0000-0600-000004000000}"/>
    <hyperlink ref="F8" r:id="rId6" display="https://beyondbordersnews.com/es_MX/2019/10/30/abordan-en-tijuana-detenciones-arbitrarias-de-varios-estados-de-mexico/" xr:uid="{00000000-0004-0000-0600-000005000000}"/>
  </hyperlinks>
  <pageMargins left="0.7" right="0.7" top="0.75" bottom="0.75" header="0.3" footer="0.3"/>
  <legacyDrawing r:id="rId7"/>
  <extLst>
    <ext xmlns:x14="http://schemas.microsoft.com/office/spreadsheetml/2009/9/main" uri="{CCE6A557-97BC-4b89-ADB6-D9C93CAAB3DF}">
      <x14:dataValidations xmlns:xm="http://schemas.microsoft.com/office/excel/2006/main" count="1">
        <x14:dataValidation type="list" allowBlank="1" showErrorMessage="1" xr:uid="{00000000-0002-0000-0600-000001000000}">
          <x14:formula1>
            <xm:f>'C:\Users\Nidia\Documents\Respaldo Tío\Educiac\USAID\ONDA\[Matriz Monitoreo de Medios DA_GA.xlsx]Variables '!#REF!</xm:f>
          </x14:formula1>
          <xm:sqref>O3:O6 E3:E5 K3:K6</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X14"/>
  <sheetViews>
    <sheetView topLeftCell="J1" zoomScale="70" zoomScaleNormal="70" zoomScaleSheetLayoutView="50" workbookViewId="0">
      <selection activeCell="R12" sqref="R12"/>
    </sheetView>
  </sheetViews>
  <sheetFormatPr baseColWidth="10" defaultRowHeight="15"/>
  <cols>
    <col min="1" max="1" width="11.5703125" hidden="1" customWidth="1"/>
    <col min="2" max="2" width="18.42578125" bestFit="1" customWidth="1"/>
    <col min="18" max="19" width="11.5703125" bestFit="1" customWidth="1"/>
  </cols>
  <sheetData>
    <row r="1" spans="1:76" s="93" customFormat="1" ht="37.5" customHeight="1">
      <c r="A1" s="430" t="s">
        <v>1</v>
      </c>
      <c r="B1" s="431"/>
      <c r="C1" s="431"/>
      <c r="D1" s="431"/>
      <c r="E1" s="431"/>
      <c r="F1" s="431"/>
      <c r="G1" s="431"/>
      <c r="H1" s="431"/>
      <c r="I1" s="431"/>
      <c r="J1" s="430" t="s">
        <v>6</v>
      </c>
      <c r="K1" s="431"/>
      <c r="L1" s="431"/>
      <c r="M1" s="430" t="s">
        <v>7</v>
      </c>
      <c r="N1" s="431"/>
      <c r="O1" s="431"/>
      <c r="P1" s="431"/>
      <c r="Q1" s="431"/>
      <c r="R1" s="431"/>
      <c r="S1" s="431"/>
      <c r="T1" s="431"/>
      <c r="U1" s="431"/>
      <c r="V1" s="431"/>
      <c r="W1" s="430" t="s">
        <v>8</v>
      </c>
      <c r="X1" s="431"/>
      <c r="Y1" s="431"/>
      <c r="Z1" s="430" t="s">
        <v>9</v>
      </c>
      <c r="AA1" s="431"/>
      <c r="AB1" s="431"/>
      <c r="AC1" s="428" t="s">
        <v>10</v>
      </c>
      <c r="AD1" s="428" t="s">
        <v>4</v>
      </c>
      <c r="AE1" s="98"/>
      <c r="AF1" s="98"/>
      <c r="AG1" s="98"/>
      <c r="AH1" s="98"/>
      <c r="AI1" s="98"/>
      <c r="AJ1" s="98"/>
      <c r="AK1" s="98"/>
      <c r="AL1" s="98"/>
      <c r="AM1" s="98"/>
      <c r="AN1" s="98"/>
      <c r="AO1" s="98"/>
      <c r="AP1" s="98"/>
      <c r="AQ1" s="98"/>
      <c r="AR1" s="98"/>
      <c r="AS1" s="98"/>
      <c r="AT1" s="98"/>
      <c r="AU1" s="98"/>
      <c r="AV1" s="98"/>
      <c r="AW1" s="98"/>
      <c r="AX1" s="98"/>
      <c r="AY1" s="98"/>
      <c r="AZ1" s="98"/>
      <c r="BA1" s="98"/>
      <c r="BB1" s="98"/>
      <c r="BC1" s="98"/>
      <c r="BD1" s="98"/>
      <c r="BE1" s="98"/>
      <c r="BF1" s="98"/>
      <c r="BG1" s="98"/>
      <c r="BH1" s="98"/>
      <c r="BI1" s="98"/>
      <c r="BJ1" s="98"/>
      <c r="BK1" s="98"/>
      <c r="BL1" s="98"/>
      <c r="BM1" s="98"/>
      <c r="BN1" s="98"/>
      <c r="BO1" s="98"/>
      <c r="BP1" s="98"/>
      <c r="BQ1" s="98"/>
      <c r="BR1" s="98"/>
      <c r="BS1" s="98"/>
      <c r="BT1" s="98"/>
      <c r="BU1" s="98"/>
      <c r="BV1" s="98"/>
      <c r="BW1" s="98"/>
      <c r="BX1" s="98"/>
    </row>
    <row r="2" spans="1:76" s="93" customFormat="1" ht="87.75" customHeight="1">
      <c r="A2" s="100" t="s">
        <v>0</v>
      </c>
      <c r="B2" s="100" t="s">
        <v>2</v>
      </c>
      <c r="C2" s="100" t="s">
        <v>11</v>
      </c>
      <c r="D2" s="100" t="s">
        <v>12</v>
      </c>
      <c r="E2" s="100" t="s">
        <v>13</v>
      </c>
      <c r="F2" s="100" t="s">
        <v>14</v>
      </c>
      <c r="G2" s="100" t="s">
        <v>15</v>
      </c>
      <c r="H2" s="100" t="s">
        <v>16</v>
      </c>
      <c r="I2" s="100" t="s">
        <v>17</v>
      </c>
      <c r="J2" s="100" t="s">
        <v>3</v>
      </c>
      <c r="K2" s="100" t="s">
        <v>18</v>
      </c>
      <c r="L2" s="100" t="s">
        <v>19</v>
      </c>
      <c r="M2" s="100" t="s">
        <v>20</v>
      </c>
      <c r="N2" s="100" t="s">
        <v>21</v>
      </c>
      <c r="O2" s="100" t="s">
        <v>22</v>
      </c>
      <c r="P2" s="100" t="s">
        <v>23</v>
      </c>
      <c r="Q2" s="100" t="s">
        <v>24</v>
      </c>
      <c r="R2" s="100" t="s">
        <v>25</v>
      </c>
      <c r="S2" s="100" t="s">
        <v>26</v>
      </c>
      <c r="T2" s="100" t="s">
        <v>27</v>
      </c>
      <c r="U2" s="100" t="s">
        <v>28</v>
      </c>
      <c r="V2" s="100" t="s">
        <v>29</v>
      </c>
      <c r="W2" s="100" t="s">
        <v>1033</v>
      </c>
      <c r="X2" s="100" t="s">
        <v>30</v>
      </c>
      <c r="Y2" s="100" t="s">
        <v>31</v>
      </c>
      <c r="Z2" s="100" t="s">
        <v>32</v>
      </c>
      <c r="AA2" s="100" t="s">
        <v>33</v>
      </c>
      <c r="AB2" s="100" t="s">
        <v>34</v>
      </c>
      <c r="AC2" s="429"/>
      <c r="AD2" s="429"/>
      <c r="AE2" s="98"/>
      <c r="AF2" s="98"/>
      <c r="AG2" s="98"/>
      <c r="AH2" s="98"/>
      <c r="AI2" s="98"/>
      <c r="AJ2" s="98"/>
      <c r="AK2" s="98"/>
      <c r="AL2" s="98"/>
      <c r="AM2" s="98"/>
      <c r="AN2" s="98"/>
      <c r="AO2" s="98"/>
      <c r="AP2" s="98"/>
      <c r="AQ2" s="98"/>
      <c r="AR2" s="98"/>
      <c r="AS2" s="98"/>
      <c r="AT2" s="98"/>
      <c r="AU2" s="98"/>
      <c r="AV2" s="98"/>
      <c r="AW2" s="98"/>
      <c r="AX2" s="98"/>
      <c r="AY2" s="98"/>
      <c r="AZ2" s="98"/>
      <c r="BA2" s="98"/>
      <c r="BB2" s="98"/>
      <c r="BC2" s="98"/>
      <c r="BD2" s="98"/>
      <c r="BE2" s="98"/>
      <c r="BF2" s="98"/>
      <c r="BG2" s="98"/>
      <c r="BH2" s="98"/>
      <c r="BI2" s="98"/>
      <c r="BJ2" s="98"/>
      <c r="BK2" s="98"/>
      <c r="BL2" s="98"/>
      <c r="BM2" s="98"/>
      <c r="BN2" s="98"/>
      <c r="BO2" s="98"/>
      <c r="BP2" s="98"/>
      <c r="BQ2" s="98"/>
      <c r="BR2" s="98"/>
      <c r="BS2" s="98"/>
      <c r="BT2" s="98"/>
      <c r="BU2" s="98"/>
      <c r="BV2" s="98"/>
      <c r="BW2" s="98"/>
      <c r="BX2" s="98"/>
    </row>
    <row r="3" spans="1:76" s="234" customFormat="1" ht="26.25" customHeight="1">
      <c r="A3" s="16">
        <v>64</v>
      </c>
      <c r="B3" s="17">
        <v>43647</v>
      </c>
      <c r="C3" s="15" t="s">
        <v>5</v>
      </c>
      <c r="D3" s="16" t="s">
        <v>816</v>
      </c>
      <c r="E3" s="16" t="s">
        <v>145</v>
      </c>
      <c r="F3" s="187" t="s">
        <v>817</v>
      </c>
      <c r="G3" s="16" t="s">
        <v>818</v>
      </c>
      <c r="H3" s="16" t="s">
        <v>819</v>
      </c>
      <c r="I3" s="20" t="s">
        <v>820</v>
      </c>
      <c r="J3" s="16" t="s">
        <v>821</v>
      </c>
      <c r="K3" s="16" t="s">
        <v>822</v>
      </c>
      <c r="L3" s="16" t="s">
        <v>823</v>
      </c>
      <c r="M3" s="16"/>
      <c r="N3" s="16" t="s">
        <v>385</v>
      </c>
      <c r="O3" s="16" t="s">
        <v>55</v>
      </c>
      <c r="P3" s="16" t="s">
        <v>408</v>
      </c>
      <c r="Q3" s="16" t="s">
        <v>57</v>
      </c>
      <c r="R3" s="16">
        <v>1</v>
      </c>
      <c r="S3" s="16"/>
      <c r="T3" s="16" t="s">
        <v>59</v>
      </c>
      <c r="U3" s="16" t="s">
        <v>824</v>
      </c>
      <c r="V3" s="16" t="s">
        <v>825</v>
      </c>
      <c r="W3" s="16" t="s">
        <v>151</v>
      </c>
      <c r="X3" s="16" t="s">
        <v>201</v>
      </c>
      <c r="Y3" s="16" t="s">
        <v>467</v>
      </c>
      <c r="Z3" s="16"/>
      <c r="AA3" s="16"/>
      <c r="AB3" s="16"/>
      <c r="AC3" s="16"/>
      <c r="AD3" s="16"/>
    </row>
    <row r="4" spans="1:76" s="234" customFormat="1" ht="26.25" customHeight="1">
      <c r="A4" s="16">
        <v>83</v>
      </c>
      <c r="B4" s="17">
        <v>43885</v>
      </c>
      <c r="C4" s="15" t="s">
        <v>63</v>
      </c>
      <c r="D4" s="16" t="s">
        <v>45</v>
      </c>
      <c r="E4" s="16" t="s">
        <v>37</v>
      </c>
      <c r="F4" s="184" t="s">
        <v>996</v>
      </c>
      <c r="G4" s="16" t="s">
        <v>102</v>
      </c>
      <c r="H4" s="185" t="s">
        <v>997</v>
      </c>
      <c r="I4" s="185" t="s">
        <v>998</v>
      </c>
      <c r="J4" s="16" t="s">
        <v>999</v>
      </c>
      <c r="K4" s="16" t="s">
        <v>822</v>
      </c>
      <c r="L4" s="185" t="s">
        <v>1000</v>
      </c>
      <c r="M4" s="185" t="s">
        <v>1000</v>
      </c>
      <c r="N4" s="16" t="s">
        <v>1001</v>
      </c>
      <c r="O4" s="16" t="s">
        <v>76</v>
      </c>
      <c r="P4" s="16" t="s">
        <v>98</v>
      </c>
      <c r="Q4" s="16" t="s">
        <v>617</v>
      </c>
      <c r="R4" s="16">
        <v>3</v>
      </c>
      <c r="S4" s="16" t="s">
        <v>37</v>
      </c>
      <c r="T4" s="16" t="s">
        <v>162</v>
      </c>
      <c r="U4" s="16" t="s">
        <v>930</v>
      </c>
      <c r="V4" s="16" t="s">
        <v>1002</v>
      </c>
      <c r="W4" s="16" t="s">
        <v>617</v>
      </c>
      <c r="X4" s="16" t="s">
        <v>201</v>
      </c>
      <c r="Y4" s="16" t="s">
        <v>976</v>
      </c>
      <c r="Z4" s="16" t="s">
        <v>61</v>
      </c>
      <c r="AA4" s="16" t="s">
        <v>201</v>
      </c>
      <c r="AB4" s="16"/>
      <c r="AC4" s="16"/>
      <c r="AD4" s="16"/>
    </row>
    <row r="5" spans="1:76" s="234" customFormat="1" ht="26.25" customHeight="1">
      <c r="A5" s="16">
        <v>84</v>
      </c>
      <c r="B5" s="17">
        <v>43891</v>
      </c>
      <c r="C5" s="15" t="s">
        <v>334</v>
      </c>
      <c r="D5" s="16" t="s">
        <v>1004</v>
      </c>
      <c r="E5" s="16" t="s">
        <v>59</v>
      </c>
      <c r="F5" s="184" t="s">
        <v>1005</v>
      </c>
      <c r="G5" s="16" t="s">
        <v>37</v>
      </c>
      <c r="H5" s="16" t="s">
        <v>1006</v>
      </c>
      <c r="I5" s="16"/>
      <c r="J5" s="16" t="s">
        <v>999</v>
      </c>
      <c r="K5" s="16" t="s">
        <v>822</v>
      </c>
      <c r="L5" s="16" t="s">
        <v>1007</v>
      </c>
      <c r="M5" s="16" t="s">
        <v>1008</v>
      </c>
      <c r="N5" s="16" t="s">
        <v>1009</v>
      </c>
      <c r="O5" s="16" t="s">
        <v>55</v>
      </c>
      <c r="P5" s="16" t="s">
        <v>98</v>
      </c>
      <c r="Q5" s="16" t="s">
        <v>617</v>
      </c>
      <c r="R5" s="16">
        <v>3</v>
      </c>
      <c r="S5" s="16" t="s">
        <v>37</v>
      </c>
      <c r="T5" s="16" t="s">
        <v>162</v>
      </c>
      <c r="U5" s="16" t="s">
        <v>930</v>
      </c>
      <c r="V5" s="16" t="s">
        <v>1002</v>
      </c>
      <c r="W5" s="16" t="s">
        <v>617</v>
      </c>
      <c r="X5" s="16" t="s">
        <v>201</v>
      </c>
      <c r="Y5" s="16" t="s">
        <v>976</v>
      </c>
      <c r="Z5" s="16" t="s">
        <v>61</v>
      </c>
      <c r="AA5" s="16" t="s">
        <v>201</v>
      </c>
      <c r="AB5" s="16"/>
      <c r="AC5" s="16"/>
      <c r="AD5" s="16"/>
    </row>
    <row r="6" spans="1:76" s="234" customFormat="1" ht="26.25" customHeight="1">
      <c r="A6" s="16">
        <v>132</v>
      </c>
      <c r="B6" s="16" t="s">
        <v>1519</v>
      </c>
      <c r="C6" s="15" t="s">
        <v>1520</v>
      </c>
      <c r="D6" s="16" t="s">
        <v>1521</v>
      </c>
      <c r="E6" s="16" t="s">
        <v>59</v>
      </c>
      <c r="F6" s="18" t="s">
        <v>1496</v>
      </c>
      <c r="G6" s="16" t="s">
        <v>168</v>
      </c>
      <c r="H6" s="16" t="s">
        <v>1522</v>
      </c>
      <c r="I6" s="16" t="s">
        <v>1523</v>
      </c>
      <c r="J6" s="16" t="s">
        <v>1524</v>
      </c>
      <c r="K6" s="16" t="s">
        <v>822</v>
      </c>
      <c r="L6" s="16" t="s">
        <v>1526</v>
      </c>
      <c r="M6" s="16" t="s">
        <v>1525</v>
      </c>
      <c r="N6" s="16" t="s">
        <v>1527</v>
      </c>
      <c r="O6" s="16" t="s">
        <v>55</v>
      </c>
      <c r="P6" s="16" t="s">
        <v>1528</v>
      </c>
      <c r="Q6" s="16" t="s">
        <v>1152</v>
      </c>
      <c r="R6" s="16">
        <v>1</v>
      </c>
      <c r="S6" s="16">
        <v>26</v>
      </c>
      <c r="T6" s="16" t="s">
        <v>59</v>
      </c>
      <c r="U6" s="16" t="s">
        <v>283</v>
      </c>
      <c r="V6" s="16" t="s">
        <v>37</v>
      </c>
      <c r="W6" s="16" t="s">
        <v>1054</v>
      </c>
      <c r="X6" s="16"/>
      <c r="Y6" s="16"/>
      <c r="Z6" s="16" t="s">
        <v>61</v>
      </c>
      <c r="AA6" s="20"/>
      <c r="AB6" s="20"/>
      <c r="AC6" s="20"/>
      <c r="AD6" s="20"/>
    </row>
    <row r="7" spans="1:76" s="234" customFormat="1" ht="26.25" customHeight="1">
      <c r="A7" s="16">
        <v>133</v>
      </c>
      <c r="B7" s="16" t="s">
        <v>1529</v>
      </c>
      <c r="C7" s="15" t="s">
        <v>1520</v>
      </c>
      <c r="D7" s="16" t="s">
        <v>1530</v>
      </c>
      <c r="E7" s="16" t="s">
        <v>59</v>
      </c>
      <c r="F7" s="18" t="s">
        <v>1497</v>
      </c>
      <c r="G7" s="16" t="s">
        <v>1531</v>
      </c>
      <c r="H7" s="16" t="s">
        <v>1532</v>
      </c>
      <c r="I7" s="16" t="s">
        <v>1533</v>
      </c>
      <c r="J7" s="16" t="s">
        <v>1534</v>
      </c>
      <c r="K7" s="16" t="s">
        <v>822</v>
      </c>
      <c r="L7" s="16" t="s">
        <v>1539</v>
      </c>
      <c r="M7" s="16" t="s">
        <v>1535</v>
      </c>
      <c r="N7" s="16" t="s">
        <v>1527</v>
      </c>
      <c r="O7" s="16" t="s">
        <v>55</v>
      </c>
      <c r="P7" s="16" t="s">
        <v>1536</v>
      </c>
      <c r="Q7" s="16" t="s">
        <v>617</v>
      </c>
      <c r="R7" s="16">
        <v>1</v>
      </c>
      <c r="S7" s="16" t="s">
        <v>1054</v>
      </c>
      <c r="T7" s="16" t="s">
        <v>59</v>
      </c>
      <c r="U7" s="16" t="s">
        <v>1538</v>
      </c>
      <c r="V7" s="16" t="s">
        <v>37</v>
      </c>
      <c r="W7" s="16" t="s">
        <v>1054</v>
      </c>
      <c r="X7" s="16"/>
      <c r="Y7" s="16"/>
      <c r="Z7" s="20" t="s">
        <v>1537</v>
      </c>
      <c r="AA7" s="20"/>
      <c r="AB7" s="20"/>
      <c r="AC7" s="20"/>
      <c r="AD7" s="20"/>
    </row>
    <row r="8" spans="1:76" s="234" customFormat="1" ht="26.25" customHeight="1">
      <c r="A8" s="16">
        <v>134</v>
      </c>
      <c r="B8" s="16" t="s">
        <v>1540</v>
      </c>
      <c r="C8" s="15" t="s">
        <v>1520</v>
      </c>
      <c r="D8" s="16" t="s">
        <v>45</v>
      </c>
      <c r="E8" s="16" t="s">
        <v>37</v>
      </c>
      <c r="F8" s="18" t="s">
        <v>1498</v>
      </c>
      <c r="G8" s="16" t="s">
        <v>168</v>
      </c>
      <c r="H8" s="16" t="s">
        <v>1541</v>
      </c>
      <c r="I8" s="16" t="s">
        <v>1542</v>
      </c>
      <c r="J8" s="16" t="s">
        <v>1543</v>
      </c>
      <c r="K8" s="16" t="s">
        <v>822</v>
      </c>
      <c r="L8" s="16" t="s">
        <v>1545</v>
      </c>
      <c r="M8" s="16" t="s">
        <v>1544</v>
      </c>
      <c r="N8" s="16" t="s">
        <v>1546</v>
      </c>
      <c r="O8" s="16" t="s">
        <v>55</v>
      </c>
      <c r="P8" s="16" t="s">
        <v>1547</v>
      </c>
      <c r="Q8" s="16" t="s">
        <v>1054</v>
      </c>
      <c r="R8" s="16">
        <v>3</v>
      </c>
      <c r="S8" s="16" t="s">
        <v>1054</v>
      </c>
      <c r="T8" s="16" t="s">
        <v>1054</v>
      </c>
      <c r="U8" s="16" t="s">
        <v>1538</v>
      </c>
      <c r="V8" s="16" t="s">
        <v>37</v>
      </c>
      <c r="W8" s="16" t="s">
        <v>1054</v>
      </c>
      <c r="X8" s="16"/>
      <c r="Y8" s="16"/>
      <c r="Z8" s="16" t="s">
        <v>61</v>
      </c>
      <c r="AA8" s="20"/>
      <c r="AB8" s="20"/>
      <c r="AC8" s="20"/>
      <c r="AD8" s="20"/>
    </row>
    <row r="9" spans="1:76" s="234" customFormat="1" ht="26.25" customHeight="1">
      <c r="A9" s="16">
        <v>136</v>
      </c>
      <c r="B9" s="16" t="s">
        <v>1560</v>
      </c>
      <c r="C9" s="15" t="s">
        <v>1561</v>
      </c>
      <c r="D9" s="16" t="s">
        <v>1569</v>
      </c>
      <c r="E9" s="16" t="s">
        <v>59</v>
      </c>
      <c r="F9" s="18" t="s">
        <v>1500</v>
      </c>
      <c r="G9" s="16" t="s">
        <v>1562</v>
      </c>
      <c r="H9" s="16" t="s">
        <v>1563</v>
      </c>
      <c r="I9" s="16" t="s">
        <v>1564</v>
      </c>
      <c r="J9" s="16" t="s">
        <v>1543</v>
      </c>
      <c r="K9" s="16" t="s">
        <v>822</v>
      </c>
      <c r="L9" s="16" t="s">
        <v>1567</v>
      </c>
      <c r="M9" s="16" t="s">
        <v>1566</v>
      </c>
      <c r="N9" s="16" t="s">
        <v>1568</v>
      </c>
      <c r="O9" s="16" t="s">
        <v>134</v>
      </c>
      <c r="P9" s="16" t="s">
        <v>1565</v>
      </c>
      <c r="Q9" s="16" t="s">
        <v>1558</v>
      </c>
      <c r="R9" s="16">
        <v>4</v>
      </c>
      <c r="S9" s="16" t="s">
        <v>37</v>
      </c>
      <c r="T9" s="16" t="s">
        <v>37</v>
      </c>
      <c r="U9" s="16" t="s">
        <v>837</v>
      </c>
      <c r="V9" s="16" t="s">
        <v>37</v>
      </c>
      <c r="W9" s="16" t="s">
        <v>617</v>
      </c>
      <c r="X9" s="16" t="s">
        <v>201</v>
      </c>
      <c r="Y9" s="16"/>
      <c r="Z9" s="16" t="s">
        <v>61</v>
      </c>
      <c r="AA9" s="20"/>
      <c r="AB9" s="20"/>
      <c r="AC9" s="20"/>
      <c r="AD9" s="20"/>
    </row>
    <row r="10" spans="1:76" s="234" customFormat="1" ht="26.25" customHeight="1">
      <c r="A10" s="16">
        <v>138</v>
      </c>
      <c r="B10" s="17">
        <v>43985</v>
      </c>
      <c r="C10" s="15" t="s">
        <v>1581</v>
      </c>
      <c r="D10" s="16" t="s">
        <v>1582</v>
      </c>
      <c r="E10" s="16" t="s">
        <v>145</v>
      </c>
      <c r="F10" s="18" t="s">
        <v>1502</v>
      </c>
      <c r="G10" s="16"/>
      <c r="H10" s="16" t="s">
        <v>1580</v>
      </c>
      <c r="I10" s="16" t="s">
        <v>1589</v>
      </c>
      <c r="J10" s="16" t="s">
        <v>1002</v>
      </c>
      <c r="K10" s="16" t="s">
        <v>822</v>
      </c>
      <c r="L10" s="16" t="s">
        <v>1584</v>
      </c>
      <c r="M10" s="16" t="s">
        <v>1580</v>
      </c>
      <c r="N10" s="16" t="s">
        <v>37</v>
      </c>
      <c r="O10" s="16" t="s">
        <v>55</v>
      </c>
      <c r="P10" s="16" t="s">
        <v>1323</v>
      </c>
      <c r="Q10" s="16" t="s">
        <v>37</v>
      </c>
      <c r="R10" s="16">
        <v>16</v>
      </c>
      <c r="S10" s="16" t="s">
        <v>37</v>
      </c>
      <c r="T10" s="16" t="s">
        <v>37</v>
      </c>
      <c r="U10" s="16" t="s">
        <v>283</v>
      </c>
      <c r="V10" s="16" t="s">
        <v>37</v>
      </c>
      <c r="W10" s="16" t="s">
        <v>617</v>
      </c>
      <c r="X10" s="16" t="s">
        <v>1583</v>
      </c>
      <c r="Y10" s="16"/>
      <c r="Z10" s="16" t="s">
        <v>61</v>
      </c>
      <c r="AA10" s="20" t="s">
        <v>1585</v>
      </c>
      <c r="AB10" s="20"/>
      <c r="AC10" s="20"/>
      <c r="AD10" s="20"/>
    </row>
    <row r="11" spans="1:76" s="93" customFormat="1" ht="17.25">
      <c r="R11" s="96">
        <f>SUM(R3:R10)</f>
        <v>32</v>
      </c>
    </row>
    <row r="12" spans="1:76" s="93" customFormat="1" ht="17.25">
      <c r="N12" s="84" t="s">
        <v>2683</v>
      </c>
      <c r="O12" s="250" t="s">
        <v>76</v>
      </c>
      <c r="P12" s="250" t="s">
        <v>1926</v>
      </c>
      <c r="Q12" s="250" t="s">
        <v>2672</v>
      </c>
      <c r="R12" s="143">
        <f>R11</f>
        <v>32</v>
      </c>
    </row>
    <row r="13" spans="1:76" s="93" customFormat="1" ht="17.25">
      <c r="N13" s="229" t="s">
        <v>2684</v>
      </c>
      <c r="O13" s="143">
        <v>3</v>
      </c>
      <c r="P13" s="143">
        <v>4</v>
      </c>
      <c r="Q13" s="143">
        <v>25</v>
      </c>
      <c r="R13" s="143">
        <f>O13+P13+Q13</f>
        <v>32</v>
      </c>
    </row>
    <row r="14" spans="1:76" s="93" customFormat="1" ht="17.25">
      <c r="N14" s="229" t="s">
        <v>2685</v>
      </c>
      <c r="O14" s="214">
        <f>O13/R11</f>
        <v>9.375E-2</v>
      </c>
      <c r="P14" s="214">
        <f>P13/R11</f>
        <v>0.125</v>
      </c>
      <c r="Q14" s="214">
        <f>Q13/R11</f>
        <v>0.78125</v>
      </c>
      <c r="R14" s="214">
        <f>O14+P14+Q14</f>
        <v>1</v>
      </c>
    </row>
  </sheetData>
  <mergeCells count="7">
    <mergeCell ref="AD1:AD2"/>
    <mergeCell ref="A1:I1"/>
    <mergeCell ref="J1:L1"/>
    <mergeCell ref="M1:V1"/>
    <mergeCell ref="W1:Y1"/>
    <mergeCell ref="Z1:AB1"/>
    <mergeCell ref="AC1:AC2"/>
  </mergeCells>
  <dataValidations count="3">
    <dataValidation type="list" allowBlank="1" showErrorMessage="1" sqref="Z2" xr:uid="{00000000-0002-0000-0700-000000000000}">
      <formula1>#REF!</formula1>
    </dataValidation>
    <dataValidation type="list" allowBlank="1" showErrorMessage="1" sqref="W3:W5 Z4:Z6 Z8:Z10 C3:C5 E3:E7 E9:E10 T3:T7 K3:K5 O3:O10" xr:uid="{00000000-0002-0000-0700-000001000000}">
      <formula1>#REF!</formula1>
    </dataValidation>
    <dataValidation type="list" allowBlank="1" showInputMessage="1" showErrorMessage="1" sqref="K6:K10" xr:uid="{00000000-0002-0000-0700-000008000000}">
      <formula1>#REF!</formula1>
    </dataValidation>
  </dataValidations>
  <hyperlinks>
    <hyperlink ref="F3" r:id="rId1" xr:uid="{00000000-0004-0000-0700-000000000000}"/>
    <hyperlink ref="F4" r:id="rId2" xr:uid="{00000000-0004-0000-0700-000001000000}"/>
    <hyperlink ref="F5" r:id="rId3" xr:uid="{00000000-0004-0000-0700-000002000000}"/>
    <hyperlink ref="F6" r:id="rId4" xr:uid="{00000000-0004-0000-0700-000003000000}"/>
    <hyperlink ref="F7" r:id="rId5" xr:uid="{00000000-0004-0000-0700-000004000000}"/>
    <hyperlink ref="F8" r:id="rId6" xr:uid="{00000000-0004-0000-0700-000005000000}"/>
    <hyperlink ref="F9" r:id="rId7" xr:uid="{00000000-0004-0000-0700-000006000000}"/>
    <hyperlink ref="F10" r:id="rId8" xr:uid="{00000000-0004-0000-0700-000007000000}"/>
  </hyperlinks>
  <pageMargins left="0.7" right="0.7" top="0.75" bottom="0.75" header="0.3" footer="0.3"/>
  <pageSetup paperSize="9" orientation="portrait" horizontalDpi="360" verticalDpi="360" r:id="rId9"/>
  <legacyDrawing r:id="rId1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X9"/>
  <sheetViews>
    <sheetView topLeftCell="K1" zoomScale="70" zoomScaleNormal="70" workbookViewId="0">
      <selection activeCell="C3" sqref="C3:C5"/>
    </sheetView>
  </sheetViews>
  <sheetFormatPr baseColWidth="10" defaultRowHeight="15"/>
  <cols>
    <col min="1" max="1" width="0.140625" customWidth="1"/>
    <col min="5" max="5" width="13.140625" customWidth="1"/>
    <col min="6" max="6" width="16.85546875" customWidth="1"/>
    <col min="12" max="12" width="16.28515625" customWidth="1"/>
    <col min="22" max="22" width="16.85546875" customWidth="1"/>
    <col min="27" max="27" width="15.140625" customWidth="1"/>
    <col min="29" max="29" width="17.28515625" customWidth="1"/>
    <col min="30" max="30" width="18.5703125" customWidth="1"/>
  </cols>
  <sheetData>
    <row r="1" spans="1:76" s="253" customFormat="1" ht="37.5" customHeight="1">
      <c r="A1" s="433" t="s">
        <v>1</v>
      </c>
      <c r="B1" s="426"/>
      <c r="C1" s="426"/>
      <c r="D1" s="426"/>
      <c r="E1" s="426"/>
      <c r="F1" s="426"/>
      <c r="G1" s="426"/>
      <c r="H1" s="426"/>
      <c r="I1" s="426"/>
      <c r="J1" s="433" t="s">
        <v>6</v>
      </c>
      <c r="K1" s="426"/>
      <c r="L1" s="426"/>
      <c r="M1" s="433" t="s">
        <v>7</v>
      </c>
      <c r="N1" s="426"/>
      <c r="O1" s="426"/>
      <c r="P1" s="426"/>
      <c r="Q1" s="426"/>
      <c r="R1" s="426"/>
      <c r="S1" s="426"/>
      <c r="T1" s="426"/>
      <c r="U1" s="426"/>
      <c r="V1" s="426"/>
      <c r="W1" s="433" t="s">
        <v>8</v>
      </c>
      <c r="X1" s="426"/>
      <c r="Y1" s="426"/>
      <c r="Z1" s="433" t="s">
        <v>9</v>
      </c>
      <c r="AA1" s="426"/>
      <c r="AB1" s="426"/>
      <c r="AC1" s="432" t="s">
        <v>10</v>
      </c>
      <c r="AD1" s="432" t="s">
        <v>4</v>
      </c>
      <c r="AE1" s="252"/>
      <c r="AF1" s="252"/>
      <c r="AG1" s="252"/>
      <c r="AH1" s="252"/>
      <c r="AI1" s="252"/>
      <c r="AJ1" s="252"/>
      <c r="AK1" s="252"/>
      <c r="AL1" s="252"/>
      <c r="AM1" s="252"/>
      <c r="AN1" s="252"/>
      <c r="AO1" s="252"/>
      <c r="AP1" s="252"/>
      <c r="AQ1" s="252"/>
      <c r="AR1" s="252"/>
      <c r="AS1" s="252"/>
      <c r="AT1" s="252"/>
      <c r="AU1" s="252"/>
      <c r="AV1" s="252"/>
      <c r="AW1" s="252"/>
      <c r="AX1" s="252"/>
      <c r="AY1" s="252"/>
      <c r="AZ1" s="252"/>
      <c r="BA1" s="252"/>
      <c r="BB1" s="252"/>
      <c r="BC1" s="252"/>
      <c r="BD1" s="252"/>
      <c r="BE1" s="252"/>
      <c r="BF1" s="252"/>
      <c r="BG1" s="252"/>
      <c r="BH1" s="252"/>
      <c r="BI1" s="252"/>
      <c r="BJ1" s="252"/>
      <c r="BK1" s="252"/>
      <c r="BL1" s="252"/>
      <c r="BM1" s="252"/>
      <c r="BN1" s="252"/>
      <c r="BO1" s="252"/>
      <c r="BP1" s="252"/>
      <c r="BQ1" s="252"/>
      <c r="BR1" s="252"/>
      <c r="BS1" s="252"/>
      <c r="BT1" s="252"/>
      <c r="BU1" s="252"/>
      <c r="BV1" s="252"/>
      <c r="BW1" s="252"/>
      <c r="BX1" s="252"/>
    </row>
    <row r="2" spans="1:76" s="253" customFormat="1" ht="87.75" customHeight="1">
      <c r="A2" s="91" t="s">
        <v>0</v>
      </c>
      <c r="B2" s="91" t="s">
        <v>2</v>
      </c>
      <c r="C2" s="91" t="s">
        <v>11</v>
      </c>
      <c r="D2" s="91" t="s">
        <v>12</v>
      </c>
      <c r="E2" s="91" t="s">
        <v>13</v>
      </c>
      <c r="F2" s="91" t="s">
        <v>14</v>
      </c>
      <c r="G2" s="91" t="s">
        <v>15</v>
      </c>
      <c r="H2" s="91" t="s">
        <v>16</v>
      </c>
      <c r="I2" s="91" t="s">
        <v>17</v>
      </c>
      <c r="J2" s="91" t="s">
        <v>3</v>
      </c>
      <c r="K2" s="91" t="s">
        <v>18</v>
      </c>
      <c r="L2" s="91" t="s">
        <v>19</v>
      </c>
      <c r="M2" s="91" t="s">
        <v>20</v>
      </c>
      <c r="N2" s="91" t="s">
        <v>21</v>
      </c>
      <c r="O2" s="91" t="s">
        <v>22</v>
      </c>
      <c r="P2" s="91" t="s">
        <v>23</v>
      </c>
      <c r="Q2" s="91" t="s">
        <v>24</v>
      </c>
      <c r="R2" s="91" t="s">
        <v>25</v>
      </c>
      <c r="S2" s="91" t="s">
        <v>26</v>
      </c>
      <c r="T2" s="91" t="s">
        <v>27</v>
      </c>
      <c r="U2" s="91" t="s">
        <v>28</v>
      </c>
      <c r="V2" s="91" t="s">
        <v>29</v>
      </c>
      <c r="W2" s="91" t="s">
        <v>1033</v>
      </c>
      <c r="X2" s="91" t="s">
        <v>30</v>
      </c>
      <c r="Y2" s="91" t="s">
        <v>31</v>
      </c>
      <c r="Z2" s="91" t="s">
        <v>32</v>
      </c>
      <c r="AA2" s="91" t="s">
        <v>33</v>
      </c>
      <c r="AB2" s="91" t="s">
        <v>34</v>
      </c>
      <c r="AC2" s="424"/>
      <c r="AD2" s="424"/>
      <c r="AE2" s="252"/>
      <c r="AF2" s="252"/>
      <c r="AG2" s="252"/>
      <c r="AH2" s="252"/>
      <c r="AI2" s="252"/>
      <c r="AJ2" s="252"/>
      <c r="AK2" s="252"/>
      <c r="AL2" s="252"/>
      <c r="AM2" s="252"/>
      <c r="AN2" s="252"/>
      <c r="AO2" s="252"/>
      <c r="AP2" s="252"/>
      <c r="AQ2" s="252"/>
      <c r="AR2" s="252"/>
      <c r="AS2" s="252"/>
      <c r="AT2" s="252"/>
      <c r="AU2" s="252"/>
      <c r="AV2" s="252"/>
      <c r="AW2" s="252"/>
      <c r="AX2" s="252"/>
      <c r="AY2" s="252"/>
      <c r="AZ2" s="252"/>
      <c r="BA2" s="252"/>
      <c r="BB2" s="252"/>
      <c r="BC2" s="252"/>
      <c r="BD2" s="252"/>
      <c r="BE2" s="252"/>
      <c r="BF2" s="252"/>
      <c r="BG2" s="252"/>
      <c r="BH2" s="252"/>
      <c r="BI2" s="252"/>
      <c r="BJ2" s="252"/>
      <c r="BK2" s="252"/>
      <c r="BL2" s="252"/>
      <c r="BM2" s="252"/>
      <c r="BN2" s="252"/>
      <c r="BO2" s="252"/>
      <c r="BP2" s="252"/>
      <c r="BQ2" s="252"/>
      <c r="BR2" s="252"/>
      <c r="BS2" s="252"/>
      <c r="BT2" s="252"/>
      <c r="BU2" s="252"/>
      <c r="BV2" s="252"/>
      <c r="BW2" s="252"/>
      <c r="BX2" s="252"/>
    </row>
    <row r="3" spans="1:76" s="93" customFormat="1" ht="27" customHeight="1">
      <c r="A3" s="103"/>
      <c r="B3" s="104">
        <v>43452</v>
      </c>
      <c r="C3" s="105" t="s">
        <v>2235</v>
      </c>
      <c r="D3" s="103" t="s">
        <v>2236</v>
      </c>
      <c r="E3" s="103" t="s">
        <v>59</v>
      </c>
      <c r="F3" s="43" t="s">
        <v>2237</v>
      </c>
      <c r="G3" s="103"/>
      <c r="H3" s="103" t="s">
        <v>2238</v>
      </c>
      <c r="I3" s="103" t="s">
        <v>2239</v>
      </c>
      <c r="J3" s="103"/>
      <c r="K3" s="103" t="s">
        <v>2229</v>
      </c>
      <c r="L3" s="103" t="s">
        <v>2240</v>
      </c>
      <c r="M3" s="103" t="s">
        <v>2241</v>
      </c>
      <c r="N3" s="103" t="s">
        <v>2242</v>
      </c>
      <c r="O3" s="103" t="s">
        <v>2232</v>
      </c>
      <c r="P3" s="103" t="s">
        <v>42</v>
      </c>
      <c r="Q3" s="103" t="s">
        <v>2243</v>
      </c>
      <c r="R3" s="103">
        <v>5</v>
      </c>
      <c r="S3" s="103" t="s">
        <v>938</v>
      </c>
      <c r="T3" s="103" t="s">
        <v>42</v>
      </c>
      <c r="U3" s="103" t="s">
        <v>2244</v>
      </c>
      <c r="V3" s="103"/>
      <c r="W3" s="103" t="s">
        <v>42</v>
      </c>
      <c r="X3" s="103" t="s">
        <v>42</v>
      </c>
      <c r="Y3" s="103" t="s">
        <v>42</v>
      </c>
      <c r="Z3" s="103" t="s">
        <v>42</v>
      </c>
      <c r="AA3" s="103" t="s">
        <v>42</v>
      </c>
      <c r="AB3" s="103" t="s">
        <v>42</v>
      </c>
      <c r="AC3" s="103"/>
      <c r="AD3" s="103"/>
    </row>
    <row r="4" spans="1:76" s="93" customFormat="1" ht="29.25" customHeight="1">
      <c r="A4" s="103"/>
      <c r="B4" s="104">
        <v>43740</v>
      </c>
      <c r="C4" s="105" t="s">
        <v>2224</v>
      </c>
      <c r="D4" s="103" t="s">
        <v>2225</v>
      </c>
      <c r="E4" s="103" t="s">
        <v>145</v>
      </c>
      <c r="F4" s="43" t="s">
        <v>2246</v>
      </c>
      <c r="G4" s="103" t="s">
        <v>570</v>
      </c>
      <c r="H4" s="103" t="s">
        <v>2247</v>
      </c>
      <c r="I4" s="103" t="s">
        <v>2248</v>
      </c>
      <c r="J4" s="103"/>
      <c r="K4" s="103" t="s">
        <v>2229</v>
      </c>
      <c r="L4" s="103" t="s">
        <v>2249</v>
      </c>
      <c r="M4" s="103"/>
      <c r="N4" s="103"/>
      <c r="O4" s="103" t="s">
        <v>55</v>
      </c>
      <c r="P4" s="103" t="s">
        <v>904</v>
      </c>
      <c r="Q4" s="103" t="s">
        <v>2250</v>
      </c>
      <c r="R4" s="103">
        <v>1</v>
      </c>
      <c r="S4" s="103" t="s">
        <v>42</v>
      </c>
      <c r="T4" s="103" t="s">
        <v>42</v>
      </c>
      <c r="U4" s="103" t="s">
        <v>2251</v>
      </c>
      <c r="V4" s="103" t="s">
        <v>42</v>
      </c>
      <c r="W4" s="103" t="s">
        <v>44</v>
      </c>
      <c r="X4" s="103" t="s">
        <v>42</v>
      </c>
      <c r="Y4" s="103" t="s">
        <v>42</v>
      </c>
      <c r="Z4" s="103" t="s">
        <v>42</v>
      </c>
      <c r="AA4" s="103" t="s">
        <v>42</v>
      </c>
      <c r="AB4" s="103" t="s">
        <v>42</v>
      </c>
      <c r="AC4" s="103"/>
      <c r="AD4" s="103" t="s">
        <v>2252</v>
      </c>
    </row>
    <row r="5" spans="1:76" s="93" customFormat="1" ht="36.75" customHeight="1">
      <c r="A5" s="103"/>
      <c r="B5" s="104">
        <v>44160</v>
      </c>
      <c r="C5" s="105" t="s">
        <v>2224</v>
      </c>
      <c r="D5" s="103" t="s">
        <v>2225</v>
      </c>
      <c r="E5" s="103" t="s">
        <v>145</v>
      </c>
      <c r="F5" s="43" t="s">
        <v>2226</v>
      </c>
      <c r="G5" s="103"/>
      <c r="H5" s="103" t="s">
        <v>2227</v>
      </c>
      <c r="I5" s="103" t="s">
        <v>2228</v>
      </c>
      <c r="J5" s="103"/>
      <c r="K5" s="103" t="s">
        <v>2229</v>
      </c>
      <c r="L5" s="103" t="s">
        <v>2230</v>
      </c>
      <c r="M5" s="103" t="s">
        <v>2231</v>
      </c>
      <c r="N5" s="103"/>
      <c r="O5" s="103" t="s">
        <v>2232</v>
      </c>
      <c r="P5" s="103" t="s">
        <v>42</v>
      </c>
      <c r="Q5" s="103" t="s">
        <v>2233</v>
      </c>
      <c r="R5" s="103">
        <v>1</v>
      </c>
      <c r="S5" s="103" t="s">
        <v>42</v>
      </c>
      <c r="T5" s="103" t="s">
        <v>285</v>
      </c>
      <c r="U5" s="103" t="s">
        <v>2234</v>
      </c>
      <c r="V5" s="103" t="s">
        <v>42</v>
      </c>
      <c r="W5" s="103" t="s">
        <v>42</v>
      </c>
      <c r="X5" s="103" t="s">
        <v>42</v>
      </c>
      <c r="Y5" s="103" t="s">
        <v>42</v>
      </c>
      <c r="Z5" s="103" t="s">
        <v>42</v>
      </c>
      <c r="AA5" s="103" t="s">
        <v>42</v>
      </c>
      <c r="AB5" s="103" t="s">
        <v>42</v>
      </c>
      <c r="AC5" s="103"/>
      <c r="AD5" s="103"/>
    </row>
    <row r="6" spans="1:76" s="93" customFormat="1" ht="17.25">
      <c r="R6" s="96">
        <f>SUM(R3:R5)</f>
        <v>7</v>
      </c>
    </row>
    <row r="7" spans="1:76" s="93" customFormat="1" ht="17.25">
      <c r="K7" s="178"/>
      <c r="L7" s="178"/>
      <c r="M7" s="178"/>
      <c r="O7" s="84" t="s">
        <v>2683</v>
      </c>
      <c r="P7" s="219" t="s">
        <v>1926</v>
      </c>
      <c r="Q7" s="219" t="s">
        <v>2672</v>
      </c>
      <c r="R7" s="143">
        <f>R6</f>
        <v>7</v>
      </c>
    </row>
    <row r="8" spans="1:76" s="93" customFormat="1" ht="17.25">
      <c r="K8" s="178"/>
      <c r="L8" s="178"/>
      <c r="M8" s="251"/>
      <c r="O8" s="229" t="s">
        <v>2684</v>
      </c>
      <c r="P8" s="143">
        <v>6</v>
      </c>
      <c r="Q8" s="143">
        <v>1</v>
      </c>
      <c r="R8" s="143">
        <f>P8+Q8</f>
        <v>7</v>
      </c>
    </row>
    <row r="9" spans="1:76" s="93" customFormat="1" ht="17.25">
      <c r="K9" s="178"/>
      <c r="L9" s="178"/>
      <c r="M9" s="251"/>
      <c r="O9" s="229" t="s">
        <v>2685</v>
      </c>
      <c r="P9" s="214">
        <f>P8/R6</f>
        <v>0.8571428571428571</v>
      </c>
      <c r="Q9" s="214">
        <f>Q8/R6</f>
        <v>0.14285714285714285</v>
      </c>
      <c r="R9" s="214">
        <f>P9+Q9</f>
        <v>1</v>
      </c>
    </row>
  </sheetData>
  <mergeCells count="7">
    <mergeCell ref="AD1:AD2"/>
    <mergeCell ref="A1:I1"/>
    <mergeCell ref="J1:L1"/>
    <mergeCell ref="M1:V1"/>
    <mergeCell ref="W1:Y1"/>
    <mergeCell ref="Z1:AB1"/>
    <mergeCell ref="AC1:AC2"/>
  </mergeCells>
  <dataValidations count="1">
    <dataValidation type="list" allowBlank="1" showErrorMessage="1" sqref="Z2" xr:uid="{00000000-0002-0000-0800-000000000000}">
      <formula1>#REF!</formula1>
    </dataValidation>
  </dataValidations>
  <hyperlinks>
    <hyperlink ref="F5" r:id="rId1" xr:uid="{00000000-0004-0000-0800-000000000000}"/>
    <hyperlink ref="F4" r:id="rId2" xr:uid="{00000000-0004-0000-0800-000001000000}"/>
    <hyperlink ref="F3" r:id="rId3" xr:uid="{00000000-0004-0000-0800-000002000000}"/>
  </hyperlinks>
  <pageMargins left="0.7" right="0.7" top="0.75" bottom="0.75" header="0.3" footer="0.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35</vt:i4>
      </vt:variant>
    </vt:vector>
  </HeadingPairs>
  <TitlesOfParts>
    <vt:vector size="35" baseType="lpstr">
      <vt:lpstr>Nota metodológica</vt:lpstr>
      <vt:lpstr>Medios Nacionales</vt:lpstr>
      <vt:lpstr>Ags</vt:lpstr>
      <vt:lpstr>BC</vt:lpstr>
      <vt:lpstr>BCS</vt:lpstr>
      <vt:lpstr>Camp</vt:lpstr>
      <vt:lpstr>Chih</vt:lpstr>
      <vt:lpstr>Coah</vt:lpstr>
      <vt:lpstr>Col</vt:lpstr>
      <vt:lpstr>Chis</vt:lpstr>
      <vt:lpstr>CDMX</vt:lpstr>
      <vt:lpstr>Dgo</vt:lpstr>
      <vt:lpstr>Gto</vt:lpstr>
      <vt:lpstr>Gro</vt:lpstr>
      <vt:lpstr>Hgo</vt:lpstr>
      <vt:lpstr>Jal</vt:lpstr>
      <vt:lpstr>Mex</vt:lpstr>
      <vt:lpstr>Mich</vt:lpstr>
      <vt:lpstr>Mor</vt:lpstr>
      <vt:lpstr>Nay</vt:lpstr>
      <vt:lpstr>NL</vt:lpstr>
      <vt:lpstr>Oaxaca</vt:lpstr>
      <vt:lpstr>Pue</vt:lpstr>
      <vt:lpstr>Qro</vt:lpstr>
      <vt:lpstr>Q_Roo</vt:lpstr>
      <vt:lpstr>SLP</vt:lpstr>
      <vt:lpstr>Sin</vt:lpstr>
      <vt:lpstr>Son</vt:lpstr>
      <vt:lpstr>Tab</vt:lpstr>
      <vt:lpstr>Tamps</vt:lpstr>
      <vt:lpstr>Tlax</vt:lpstr>
      <vt:lpstr>Ver</vt:lpstr>
      <vt:lpstr>Yuc</vt:lpstr>
      <vt:lpstr>Zac</vt:lpstr>
      <vt:lpstr>NA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710</dc:creator>
  <cp:lastModifiedBy>Educación y Ciudadanía A.C. </cp:lastModifiedBy>
  <dcterms:created xsi:type="dcterms:W3CDTF">2020-05-17T05:30:58Z</dcterms:created>
  <dcterms:modified xsi:type="dcterms:W3CDTF">2020-07-14T14:23:24Z</dcterms:modified>
</cp:coreProperties>
</file>